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O:\08_Finance_Investor_Relation\Financials\Q3 2025\Data Supplement\"/>
    </mc:Choice>
  </mc:AlternateContent>
  <xr:revisionPtr revIDLastSave="0" documentId="13_ncr:1_{2FCDB5F6-8565-4D4E-9DAA-E6001F91F074}" xr6:coauthVersionLast="47" xr6:coauthVersionMax="47" xr10:uidLastSave="{00000000-0000-0000-0000-000000000000}"/>
  <bookViews>
    <workbookView xWindow="-110" yWindow="-110" windowWidth="19420" windowHeight="10300" tabRatio="644" xr2:uid="{D7DCB86E-AF13-4696-BF8C-8B79CB3AF5B4}"/>
  </bookViews>
  <sheets>
    <sheet name="Group" sheetId="1" r:id="rId1"/>
    <sheet name="EC&amp;FZ" sheetId="4" r:id="rId2"/>
    <sheet name="Ports" sheetId="3" r:id="rId3"/>
    <sheet name="M&amp;S" sheetId="5" r:id="rId4"/>
    <sheet name="Logistics" sheetId="6" r:id="rId5"/>
  </sheets>
  <definedNames>
    <definedName name="_xlnm._FilterDatabase" localSheetId="0" hidden="1">Group!$B$3:$BH$154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54" i="1" l="1"/>
  <c r="AC154" i="1"/>
  <c r="AA154" i="1"/>
  <c r="AA45" i="3" l="1"/>
  <c r="AB45" i="3" l="1"/>
  <c r="J51" i="5" l="1"/>
  <c r="J50" i="5"/>
  <c r="J49" i="5"/>
  <c r="J48" i="5"/>
  <c r="J47" i="5"/>
  <c r="J46" i="5"/>
  <c r="J45" i="5"/>
  <c r="J44" i="5"/>
  <c r="J43" i="5"/>
  <c r="AB52" i="5" l="1"/>
  <c r="X52" i="5"/>
  <c r="W52" i="5"/>
  <c r="Y52" i="5"/>
  <c r="Z52" i="5"/>
  <c r="AA52" i="5"/>
  <c r="E52" i="5"/>
  <c r="D52" i="5"/>
  <c r="J52" i="5" l="1"/>
  <c r="F10" i="5" l="1"/>
  <c r="F10" i="3"/>
  <c r="E13" i="6" l="1"/>
  <c r="E14" i="6"/>
  <c r="D14" i="6"/>
  <c r="D13" i="6"/>
  <c r="E17" i="5"/>
  <c r="E18" i="5"/>
  <c r="E19" i="5"/>
  <c r="E20" i="5"/>
  <c r="E21" i="5"/>
  <c r="D21" i="5"/>
  <c r="D20" i="5"/>
  <c r="D19" i="5"/>
  <c r="D18" i="5"/>
  <c r="D17" i="5"/>
  <c r="E14" i="5"/>
  <c r="D14" i="5"/>
  <c r="E14" i="4"/>
  <c r="D14" i="4"/>
  <c r="E14" i="3" l="1"/>
  <c r="E17" i="6" l="1"/>
  <c r="E18" i="6"/>
  <c r="E19" i="6"/>
  <c r="E20" i="6"/>
  <c r="E21" i="6"/>
  <c r="D21" i="6"/>
  <c r="D20" i="6"/>
  <c r="D19" i="6"/>
  <c r="D18" i="6"/>
  <c r="D17" i="6"/>
  <c r="E13" i="5"/>
  <c r="D13" i="5"/>
  <c r="E5" i="5"/>
  <c r="E6" i="5"/>
  <c r="E7" i="5"/>
  <c r="E8" i="5"/>
  <c r="D8" i="5"/>
  <c r="D7" i="5"/>
  <c r="D6" i="5"/>
  <c r="D5" i="5"/>
  <c r="E13" i="4"/>
  <c r="D13" i="4"/>
  <c r="E5" i="4"/>
  <c r="E20" i="4" s="1"/>
  <c r="E6" i="4"/>
  <c r="E7" i="4"/>
  <c r="E8" i="4"/>
  <c r="D8" i="4"/>
  <c r="D7" i="4"/>
  <c r="D6" i="4"/>
  <c r="D5" i="4"/>
  <c r="D21" i="4" s="1"/>
  <c r="D19" i="4" l="1"/>
  <c r="E18" i="4"/>
  <c r="E17" i="4"/>
  <c r="D18" i="4"/>
  <c r="E19" i="4"/>
  <c r="D17" i="4"/>
  <c r="E21" i="4"/>
  <c r="D20" i="4"/>
  <c r="E13" i="3"/>
  <c r="E15" i="3" s="1"/>
  <c r="E5" i="3"/>
  <c r="E21" i="3" s="1"/>
  <c r="E6" i="3"/>
  <c r="E7" i="3"/>
  <c r="E8" i="3"/>
  <c r="D8" i="3"/>
  <c r="D7" i="3"/>
  <c r="D6" i="3"/>
  <c r="D13" i="3"/>
  <c r="D14" i="3"/>
  <c r="D5" i="3"/>
  <c r="D21" i="3" s="1"/>
  <c r="E19" i="3" l="1"/>
  <c r="E17" i="3"/>
  <c r="D17" i="3"/>
  <c r="E20" i="3"/>
  <c r="E18" i="3"/>
  <c r="D15" i="3"/>
  <c r="D18" i="3"/>
  <c r="D19" i="3"/>
  <c r="D20" i="3"/>
  <c r="E36" i="6" l="1"/>
  <c r="D36" i="6"/>
  <c r="E29" i="4"/>
  <c r="D29" i="4"/>
  <c r="E68" i="3"/>
  <c r="D68" i="3"/>
</calcChain>
</file>

<file path=xl/sharedStrings.xml><?xml version="1.0" encoding="utf-8"?>
<sst xmlns="http://schemas.openxmlformats.org/spreadsheetml/2006/main" count="1329" uniqueCount="219">
  <si>
    <t>Consolidated Balance Sheet</t>
  </si>
  <si>
    <t>Unit</t>
  </si>
  <si>
    <t>2018</t>
  </si>
  <si>
    <t>2019</t>
  </si>
  <si>
    <t>2020</t>
  </si>
  <si>
    <t>2021</t>
  </si>
  <si>
    <t>2022</t>
  </si>
  <si>
    <t>2023</t>
  </si>
  <si>
    <t>Q1 2021</t>
  </si>
  <si>
    <t>Q2 2021</t>
  </si>
  <si>
    <t>Q3 2021</t>
  </si>
  <si>
    <t>Q4 2021</t>
  </si>
  <si>
    <t>Q1 2022</t>
  </si>
  <si>
    <t>Q2 2022</t>
  </si>
  <si>
    <t>Q3 2022</t>
  </si>
  <si>
    <t>Q4 2022</t>
  </si>
  <si>
    <t>Q1 2023</t>
  </si>
  <si>
    <t>Q2 2023</t>
  </si>
  <si>
    <t>Q3 2023</t>
  </si>
  <si>
    <t>Q4 2023</t>
  </si>
  <si>
    <t>Q1 2024</t>
  </si>
  <si>
    <t>Non-Current Assets</t>
  </si>
  <si>
    <t>AED m</t>
  </si>
  <si>
    <t>Current Assets</t>
  </si>
  <si>
    <t>Total Assets</t>
  </si>
  <si>
    <t>Total Equity</t>
  </si>
  <si>
    <t>Non-Current Liabilities</t>
  </si>
  <si>
    <t>Current Liabilities</t>
  </si>
  <si>
    <t>Total Liabilities</t>
  </si>
  <si>
    <t>Total Equity and Liabilities</t>
  </si>
  <si>
    <t>Consolidated P&amp;L</t>
  </si>
  <si>
    <t>Revenue</t>
  </si>
  <si>
    <t>Gross Profit</t>
  </si>
  <si>
    <t>EBITDA</t>
  </si>
  <si>
    <t>Net Profit Before Tax and Minorities</t>
  </si>
  <si>
    <t>Net Profit Before Minorities</t>
  </si>
  <si>
    <t>Net Profit After Minorities</t>
  </si>
  <si>
    <t>Consolidated Cash Flow Statement</t>
  </si>
  <si>
    <t>Net cash generated from operating activities</t>
  </si>
  <si>
    <t>Net cash used in investing activities</t>
  </si>
  <si>
    <t>Net cash generated from financing activities</t>
  </si>
  <si>
    <t>Net (decrease)/increase in cash and cash equivalents</t>
  </si>
  <si>
    <t>Financial KPIs</t>
  </si>
  <si>
    <t>Gross Profit Margin</t>
  </si>
  <si>
    <t>%</t>
  </si>
  <si>
    <t>EBITDA Margin</t>
  </si>
  <si>
    <t>Net Profit Margin - Before Minorities</t>
  </si>
  <si>
    <t>Net Profit Margin - After Minorities</t>
  </si>
  <si>
    <t>x</t>
  </si>
  <si>
    <t>Cash Conversion</t>
  </si>
  <si>
    <t>Debt / Equity</t>
  </si>
  <si>
    <t>Finance Costs</t>
  </si>
  <si>
    <t>EPS</t>
  </si>
  <si>
    <t>AED</t>
  </si>
  <si>
    <t>DPS</t>
  </si>
  <si>
    <t>Weighted Average Number of Shares</t>
  </si>
  <si>
    <t>m</t>
  </si>
  <si>
    <t>Operational KPIs</t>
  </si>
  <si>
    <t>Ports general cargo volumes</t>
  </si>
  <si>
    <t>m Tons</t>
  </si>
  <si>
    <t>UAE</t>
  </si>
  <si>
    <t>Egypt</t>
  </si>
  <si>
    <t>Pakistan</t>
  </si>
  <si>
    <t>Spain</t>
  </si>
  <si>
    <t>Ports container capacity</t>
  </si>
  <si>
    <t>m TEUs</t>
  </si>
  <si>
    <t>Ports container volumes</t>
  </si>
  <si>
    <t>Ports container utilization</t>
  </si>
  <si>
    <t>Ports Ro-Ro volumes</t>
  </si>
  <si>
    <t>'000 Units</t>
  </si>
  <si>
    <t xml:space="preserve">Spain </t>
  </si>
  <si>
    <t>Ports cruise passengers</t>
  </si>
  <si>
    <t>'000</t>
  </si>
  <si>
    <t>Jordan</t>
  </si>
  <si>
    <t>EC&amp;FZ land bank</t>
  </si>
  <si>
    <t>sq km</t>
  </si>
  <si>
    <t xml:space="preserve">EC&amp;FZ land developed </t>
  </si>
  <si>
    <t xml:space="preserve">EC&amp;FZ land leasable </t>
  </si>
  <si>
    <t>EC&amp;FZ land leased - cumulative</t>
  </si>
  <si>
    <t>EC&amp;FZ land leasable utilization</t>
  </si>
  <si>
    <t>EC&amp;FZ new land leases - net</t>
  </si>
  <si>
    <t>EC&amp;FZ warehouse capacity</t>
  </si>
  <si>
    <t>'000 sqm</t>
  </si>
  <si>
    <t>EC&amp;FZ warehouse leased - cumulative</t>
  </si>
  <si>
    <t>EC&amp;FZ warehouse utilization</t>
  </si>
  <si>
    <t>EC&amp;FZ gas volumes</t>
  </si>
  <si>
    <t>m MMBTU</t>
  </si>
  <si>
    <t>Shipping - container port calls</t>
  </si>
  <si>
    <t>Nos.</t>
  </si>
  <si>
    <t>Shipping - container number of services</t>
  </si>
  <si>
    <t>Shipping - container vessel fleet^</t>
  </si>
  <si>
    <t xml:space="preserve">Shipping - container vessel fleet nominal capacity </t>
  </si>
  <si>
    <t>'000 TEUs</t>
  </si>
  <si>
    <t>Shipping - dry bulk vessel fleet^</t>
  </si>
  <si>
    <t>Shipping - liquid bulk vessel fleet^</t>
  </si>
  <si>
    <t>Offshore &amp; Subsea vessel fleet^</t>
  </si>
  <si>
    <t>Marine Services - UAE vessel calls</t>
  </si>
  <si>
    <t>Logistics polymers volumes</t>
  </si>
  <si>
    <t xml:space="preserve">Ocean freight volumes </t>
  </si>
  <si>
    <t>TEUs</t>
  </si>
  <si>
    <t>Air freight volumes</t>
  </si>
  <si>
    <t>Q1-2021</t>
  </si>
  <si>
    <t>Q2-2021</t>
  </si>
  <si>
    <t>Q3-2021</t>
  </si>
  <si>
    <t>Q4-2021</t>
  </si>
  <si>
    <t>Q1-2022</t>
  </si>
  <si>
    <t>Q2-2022</t>
  </si>
  <si>
    <t>Q3-2022</t>
  </si>
  <si>
    <t>Ports leasing</t>
  </si>
  <si>
    <t>Ports general cargo</t>
  </si>
  <si>
    <t>Ports cruise</t>
  </si>
  <si>
    <t>Ports others</t>
  </si>
  <si>
    <t>Total Ports Revenue</t>
  </si>
  <si>
    <t>EC&amp;FZ land leases</t>
  </si>
  <si>
    <t>EC&amp;FZ warehouses</t>
  </si>
  <si>
    <t>EC&amp;FZ utilities</t>
  </si>
  <si>
    <t>EC&amp;FZ others</t>
  </si>
  <si>
    <t xml:space="preserve">Total EC&amp;FZ Revenue </t>
  </si>
  <si>
    <t xml:space="preserve">Offshore &amp; Subsea </t>
  </si>
  <si>
    <t>Abu Dhabi Maritime</t>
  </si>
  <si>
    <t>Others</t>
  </si>
  <si>
    <t xml:space="preserve">Total Maritime &amp; Shipping Revenue </t>
  </si>
  <si>
    <t>Ocean - FCL &amp; Reefer</t>
  </si>
  <si>
    <t>Air Freight</t>
  </si>
  <si>
    <t>Warehouses</t>
  </si>
  <si>
    <t>Polymers</t>
  </si>
  <si>
    <t xml:space="preserve">Total Logistics Revenue </t>
  </si>
  <si>
    <t>Eliminations</t>
  </si>
  <si>
    <t>Cluster Financial Information</t>
  </si>
  <si>
    <t>Revenue Breakdown by Cluster</t>
  </si>
  <si>
    <t>Ports</t>
  </si>
  <si>
    <t>EC&amp;FZ</t>
  </si>
  <si>
    <t>Maritime</t>
  </si>
  <si>
    <t>Logistics</t>
  </si>
  <si>
    <t>Digital</t>
  </si>
  <si>
    <t>Corporate</t>
  </si>
  <si>
    <t>Total Revenue</t>
  </si>
  <si>
    <t>Revenue Distribution by Cluster (%)</t>
  </si>
  <si>
    <t>Revenue Breakdown by Geography</t>
  </si>
  <si>
    <t>Middle East, Excl. UAE</t>
  </si>
  <si>
    <t>Africa</t>
  </si>
  <si>
    <t xml:space="preserve">Asia </t>
  </si>
  <si>
    <t>Europe</t>
  </si>
  <si>
    <t>Americas</t>
  </si>
  <si>
    <t>Gross Profit Breakdown by Cluster</t>
  </si>
  <si>
    <t>Total Gross Profit</t>
  </si>
  <si>
    <t>EBITDA Breakdown by Cluster</t>
  </si>
  <si>
    <t>Total EBITDA</t>
  </si>
  <si>
    <t>EBITDA Margin by Cluster (%)</t>
  </si>
  <si>
    <t>Consolidated EBITDA margin</t>
  </si>
  <si>
    <t>EBITDA Distribution by Cluster (%)</t>
  </si>
  <si>
    <t xml:space="preserve">Net Profit Breakdown by Cluster </t>
  </si>
  <si>
    <t>Total Net Profit</t>
  </si>
  <si>
    <t>Total Assets Breakdown by Cluster</t>
  </si>
  <si>
    <t xml:space="preserve">Total Assets </t>
  </si>
  <si>
    <t>Total Liabilities Breakdown by Cluster</t>
  </si>
  <si>
    <t>Total Capex Breakdown by Cluster</t>
  </si>
  <si>
    <t>Total Capex</t>
  </si>
  <si>
    <t>2) Return on Average Capital Employed (RoACE) is defined as earnings before interest and impairment divided by average opening annual balance and period end balance of equity and external borrowings less cash, where earnings are annualized based on the YTD results for the respective period.</t>
  </si>
  <si>
    <t>3) Return on Average Equity (RoAE) is defined as annualized YTD net profit divided by average opening annual balance and period end balance of equity</t>
  </si>
  <si>
    <t>Cash and cash equivalents at the end of the year / period</t>
  </si>
  <si>
    <t>Tons</t>
  </si>
  <si>
    <t>EC&amp;FZ KEZAD Communities</t>
  </si>
  <si>
    <t>Marine Services</t>
  </si>
  <si>
    <t>Project Logistics</t>
  </si>
  <si>
    <t>Q2 2024</t>
  </si>
  <si>
    <t xml:space="preserve">KEZAD Communities bed capacity </t>
  </si>
  <si>
    <t>KEZAD Communities bed leased - cumulative</t>
  </si>
  <si>
    <t xml:space="preserve">KEZAD Communities bed occupancy </t>
  </si>
  <si>
    <t>Ports concessions - container</t>
  </si>
  <si>
    <t>Ports concessions - others</t>
  </si>
  <si>
    <t>Ports container</t>
  </si>
  <si>
    <t>Q3 2024</t>
  </si>
  <si>
    <t>Total Assets Breakdown by Geography</t>
  </si>
  <si>
    <t xml:space="preserve">Return on Average Total Assets </t>
  </si>
  <si>
    <t>Balance Sheet</t>
  </si>
  <si>
    <t>P&amp;L</t>
  </si>
  <si>
    <t>Revenue Drivers</t>
  </si>
  <si>
    <t>2024</t>
  </si>
  <si>
    <t>Q4 2024</t>
  </si>
  <si>
    <t>PORTS CLUSTER</t>
  </si>
  <si>
    <t>ECONOMIC CITIES &amp; FREE ZONES CLUSTER</t>
  </si>
  <si>
    <t>MARITIME &amp; SHIPPING CLUSTER</t>
  </si>
  <si>
    <t>LOGISTICS CLUSTER</t>
  </si>
  <si>
    <t>Q1 2025</t>
  </si>
  <si>
    <t>Angola</t>
  </si>
  <si>
    <t>s</t>
  </si>
  <si>
    <t xml:space="preserve">Others - LCL, customs, overland </t>
  </si>
  <si>
    <t>Q2 2025</t>
  </si>
  <si>
    <t>n/a</t>
  </si>
  <si>
    <t>1) Net Debt / EBITDA is defined as total borrowings, lease liabilities and payables to project  companies less cash and bank balances divided by LTM quarterly EBITDA</t>
  </si>
  <si>
    <t>Q3 2025</t>
  </si>
  <si>
    <t>Shipping &amp; Transshipment</t>
  </si>
  <si>
    <t>Drydock &amp; Shipbuilding</t>
  </si>
  <si>
    <t>Agency / Noatum</t>
  </si>
  <si>
    <t>Automative</t>
  </si>
  <si>
    <t>Elimination</t>
  </si>
  <si>
    <t>Shipping - Ro-Ro volumes (UGR)</t>
  </si>
  <si>
    <t>'000 CEUs</t>
  </si>
  <si>
    <t>^ Owned &amp; Chartered-In</t>
  </si>
  <si>
    <t>Ports Autologistics**</t>
  </si>
  <si>
    <t>-</t>
  </si>
  <si>
    <t>Ports Ro-Ro*</t>
  </si>
  <si>
    <t>Profit Before Tax Margin</t>
  </si>
  <si>
    <t>Net Debt / EBITDA (1)</t>
  </si>
  <si>
    <t>Return on Average Capital Employed (RoACE) (2)</t>
  </si>
  <si>
    <t>Return on Average Equity (RoAE) (3)</t>
  </si>
  <si>
    <t>Interest Coverage Ratio (4)</t>
  </si>
  <si>
    <t>4) Interest Coverage Ratio is defined as EBITDA divided by Finance Costs</t>
  </si>
  <si>
    <t>* Ports Ro-Ro operations reclassified under Maritime &amp; Shipping Cluster starting in Q3 2025</t>
  </si>
  <si>
    <t>** Sese Auto Logistics reclassified under Ports Cluster from Jan-25</t>
  </si>
  <si>
    <t>Shipping - container feeder volumes</t>
  </si>
  <si>
    <t>Shipping - Ro-Ro high &amp; heavy cargo volumes (UGR)</t>
  </si>
  <si>
    <t>'000 Cubic Meters</t>
  </si>
  <si>
    <t>Shipping - Ro-Ro &amp; multipurpose vessel fleet^</t>
  </si>
  <si>
    <t>Shipping - transshipment vessel fleet^</t>
  </si>
  <si>
    <t>Shipping - transshipment volumes</t>
  </si>
  <si>
    <t xml:space="preserve">Shipping - automative Ro-Ro </t>
  </si>
  <si>
    <t>Marine Services vessel fleet^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</si>
</sst>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0.0%"/>
    <numFmt numFmtId="166" formatCode="_(* #,##0.0_);_(* \(#,##0.0\);_(* &quot;-&quot;??_);_(@_)"/>
    <numFmt numFmtId="167" formatCode="0.0"/>
    <numFmt numFmtId="168" formatCode="_(* #,##0.0_);_(* \(#,##0.0\);_(* &quot;-&quot;?_);_(@_)"/>
  </numFmts>
  <fonts count="35" x14ac:knownFonts="1">
    <font>
      <sz val="11"/>
      <color theme="1"/>
      <name val="Calibri"/>
      <family val="2"/>
      <scheme val="minor"/>
    </font>
    <font>
      <sz val="10"/>
      <color theme="1"/>
      <name val="Arial"/>
      <family val="2"/>
    </font>
    <font>
      <sz val="11"/>
      <color theme="1"/>
      <name val="Calibri"/>
      <family val="2"/>
      <scheme val="minor"/>
    </font>
    <font>
      <sz val="10"/>
      <name val="Arial"/>
      <family val="2"/>
    </font>
    <font>
      <sz val="10"/>
      <name val="Calibri"/>
      <family val="2"/>
      <scheme val="minor"/>
    </font>
    <font>
      <b/>
      <sz val="10"/>
      <name val="Calibri"/>
      <family val="2"/>
      <scheme val="minor"/>
    </font>
    <font>
      <b/>
      <sz val="10"/>
      <name val="Calibri"/>
      <family val="2"/>
    </font>
    <font>
      <b/>
      <sz val="12"/>
      <name val="Calibri"/>
      <family val="2"/>
    </font>
    <font>
      <sz val="10"/>
      <name val="Calibri"/>
      <family val="2"/>
    </font>
    <font>
      <b/>
      <i/>
      <sz val="11"/>
      <name val="Calibri"/>
      <family val="2"/>
    </font>
    <font>
      <sz val="11"/>
      <name val="Calibri"/>
      <family val="2"/>
      <scheme val="minor"/>
    </font>
    <font>
      <i/>
      <sz val="9"/>
      <name val="Calibri"/>
      <family val="2"/>
    </font>
    <font>
      <i/>
      <sz val="10"/>
      <name val="Calibri"/>
      <family val="2"/>
    </font>
    <font>
      <sz val="10"/>
      <color theme="1"/>
      <name val="Calibri"/>
      <family val="2"/>
      <scheme val="minor"/>
    </font>
    <font>
      <b/>
      <sz val="22"/>
      <name val="Calibri"/>
      <family val="2"/>
      <scheme val="minor"/>
    </font>
    <font>
      <b/>
      <sz val="11"/>
      <color rgb="FFFF0000"/>
      <name val="Calibri"/>
      <family val="2"/>
      <scheme val="minor"/>
    </font>
    <font>
      <b/>
      <sz val="12"/>
      <color rgb="FFFF0000"/>
      <name val="Calibri"/>
      <family val="2"/>
      <scheme val="minor"/>
    </font>
    <font>
      <b/>
      <sz val="10"/>
      <color rgb="FFFF0000"/>
      <name val="Calibri"/>
      <family val="2"/>
    </font>
    <font>
      <b/>
      <sz val="11"/>
      <color rgb="FFFF0000"/>
      <name val="Calibri"/>
      <family val="2"/>
    </font>
    <font>
      <b/>
      <sz val="11"/>
      <name val="Calibri"/>
      <family val="2"/>
      <scheme val="minor"/>
    </font>
    <font>
      <b/>
      <sz val="11"/>
      <name val="Calibri"/>
      <family val="2"/>
    </font>
    <font>
      <sz val="11"/>
      <name val="Calibri"/>
      <family val="2"/>
    </font>
    <font>
      <i/>
      <sz val="11"/>
      <name val="Calibri"/>
      <family val="2"/>
    </font>
    <font>
      <sz val="11"/>
      <name val="Arial"/>
      <family val="2"/>
    </font>
    <font>
      <b/>
      <sz val="12"/>
      <color theme="8" tint="-0.249977111117893"/>
      <name val="Calibri"/>
      <family val="2"/>
    </font>
    <font>
      <b/>
      <sz val="11"/>
      <color theme="8" tint="-0.249977111117893"/>
      <name val="Calibri"/>
      <family val="2"/>
    </font>
    <font>
      <sz val="11"/>
      <color theme="8" tint="-0.249977111117893"/>
      <name val="Arial"/>
      <family val="2"/>
    </font>
    <font>
      <b/>
      <sz val="12"/>
      <color theme="1"/>
      <name val="Calibri"/>
      <family val="2"/>
    </font>
    <font>
      <b/>
      <sz val="10"/>
      <color theme="1"/>
      <name val="Calibri"/>
      <family val="2"/>
    </font>
    <font>
      <b/>
      <sz val="10"/>
      <color theme="1"/>
      <name val="Calibri"/>
      <family val="2"/>
      <scheme val="minor"/>
    </font>
    <font>
      <sz val="10"/>
      <color theme="1"/>
      <name val="Calibri"/>
      <family val="2"/>
    </font>
    <font>
      <i/>
      <sz val="9"/>
      <color theme="1"/>
      <name val="Calibri"/>
      <family val="2"/>
    </font>
    <font>
      <b/>
      <i/>
      <sz val="11"/>
      <color theme="1"/>
      <name val="Calibri"/>
      <family val="2"/>
    </font>
    <font>
      <b/>
      <sz val="14"/>
      <name val="Calibri"/>
      <family val="2"/>
      <scheme val="minor"/>
    </font>
    <font>
      <i/>
      <sz val="10"/>
      <name val="Calibri"/>
      <family val="2"/>
      <scheme val="minor"/>
    </font>
  </fonts>
  <fills count="8">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theme="0"/>
        <bgColor indexed="64"/>
      </patternFill>
    </fill>
    <fill>
      <patternFill patternType="solid">
        <fgColor rgb="FFBDD7EE"/>
        <bgColor indexed="64"/>
      </patternFill>
    </fill>
    <fill>
      <patternFill patternType="solid">
        <fgColor theme="8" tint="0.59999389629810485"/>
        <bgColor indexed="64"/>
      </patternFill>
    </fill>
    <fill>
      <patternFill patternType="solid">
        <fgColor theme="0" tint="-0.249977111117893"/>
        <bgColor indexed="64"/>
      </patternFill>
    </fill>
  </fills>
  <borders count="43">
    <border>
      <left/>
      <right/>
      <top/>
      <bottom/>
      <diagonal/>
    </border>
    <border>
      <left style="thin">
        <color indexed="8"/>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64"/>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top style="thin">
        <color indexed="8"/>
      </top>
      <bottom style="thin">
        <color indexed="8"/>
      </bottom>
      <diagonal/>
    </border>
    <border>
      <left/>
      <right/>
      <top style="thin">
        <color indexed="64"/>
      </top>
      <bottom/>
      <diagonal/>
    </border>
    <border>
      <left style="thin">
        <color indexed="64"/>
      </left>
      <right/>
      <top style="thin">
        <color indexed="8"/>
      </top>
      <bottom/>
      <diagonal/>
    </border>
    <border>
      <left/>
      <right style="thin">
        <color indexed="64"/>
      </right>
      <top style="thin">
        <color indexed="8"/>
      </top>
      <bottom/>
      <diagonal/>
    </border>
    <border>
      <left style="thin">
        <color indexed="64"/>
      </left>
      <right/>
      <top/>
      <bottom/>
      <diagonal/>
    </border>
    <border>
      <left/>
      <right style="thin">
        <color indexed="64"/>
      </right>
      <top/>
      <bottom style="thin">
        <color indexed="8"/>
      </bottom>
      <diagonal/>
    </border>
    <border>
      <left style="thin">
        <color indexed="64"/>
      </left>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right style="thin">
        <color indexed="8"/>
      </right>
      <top style="thin">
        <color indexed="64"/>
      </top>
      <bottom style="thin">
        <color indexed="64"/>
      </bottom>
      <diagonal/>
    </border>
    <border>
      <left/>
      <right/>
      <top style="thin">
        <color indexed="64"/>
      </top>
      <bottom style="thin">
        <color indexed="8"/>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8"/>
      </right>
      <top/>
      <bottom style="thin">
        <color indexed="64"/>
      </bottom>
      <diagonal/>
    </border>
    <border>
      <left/>
      <right style="thin">
        <color auto="1"/>
      </right>
      <top/>
      <bottom style="thin">
        <color indexed="64"/>
      </bottom>
      <diagonal/>
    </border>
    <border>
      <left/>
      <right style="thin">
        <color auto="1"/>
      </right>
      <top/>
      <bottom/>
      <diagonal/>
    </border>
    <border>
      <left style="thin">
        <color indexed="8"/>
      </left>
      <right/>
      <top/>
      <bottom style="thin">
        <color indexed="64"/>
      </bottom>
      <diagonal/>
    </border>
    <border>
      <left style="thin">
        <color indexed="8"/>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style="thin">
        <color auto="1"/>
      </right>
      <top style="thin">
        <color indexed="64"/>
      </top>
      <bottom style="thin">
        <color indexed="64"/>
      </bottom>
      <diagonal/>
    </border>
    <border>
      <left style="thin">
        <color indexed="64"/>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cellStyleXfs>
  <cellXfs count="624">
    <xf numFmtId="0" fontId="0" fillId="0" borderId="0" xfId="0"/>
    <xf numFmtId="164" fontId="4" fillId="0" borderId="0" xfId="1" applyNumberFormat="1" applyFont="1" applyBorder="1" applyAlignment="1">
      <alignment horizontal="right"/>
    </xf>
    <xf numFmtId="164" fontId="4" fillId="0" borderId="0" xfId="1" applyNumberFormat="1" applyFont="1" applyFill="1" applyBorder="1" applyAlignment="1">
      <alignment horizontal="right"/>
    </xf>
    <xf numFmtId="164" fontId="5" fillId="0" borderId="0" xfId="1" applyNumberFormat="1" applyFont="1" applyBorder="1" applyAlignment="1">
      <alignment horizontal="right"/>
    </xf>
    <xf numFmtId="164" fontId="5" fillId="0" borderId="0" xfId="1" applyNumberFormat="1" applyFont="1" applyFill="1" applyBorder="1" applyAlignment="1">
      <alignment horizontal="right"/>
    </xf>
    <xf numFmtId="164" fontId="5" fillId="0" borderId="11" xfId="1" applyNumberFormat="1" applyFont="1" applyFill="1" applyBorder="1" applyAlignment="1">
      <alignment horizontal="right"/>
    </xf>
    <xf numFmtId="49" fontId="7" fillId="2" borderId="14" xfId="0" applyNumberFormat="1" applyFont="1" applyFill="1" applyBorder="1" applyAlignment="1">
      <alignment horizontal="right" vertical="top"/>
    </xf>
    <xf numFmtId="164" fontId="4" fillId="0" borderId="0" xfId="1" applyNumberFormat="1" applyFont="1"/>
    <xf numFmtId="164" fontId="4" fillId="0" borderId="17" xfId="1" applyNumberFormat="1" applyFont="1" applyFill="1" applyBorder="1"/>
    <xf numFmtId="164" fontId="4" fillId="0" borderId="0" xfId="1" applyNumberFormat="1" applyFont="1" applyFill="1" applyBorder="1"/>
    <xf numFmtId="164" fontId="4" fillId="0" borderId="9" xfId="1" applyNumberFormat="1" applyFont="1" applyFill="1" applyBorder="1"/>
    <xf numFmtId="164" fontId="4" fillId="0" borderId="0" xfId="1" applyNumberFormat="1" applyFont="1" applyBorder="1"/>
    <xf numFmtId="164" fontId="4" fillId="0" borderId="0" xfId="1" applyNumberFormat="1" applyFont="1" applyFill="1"/>
    <xf numFmtId="164" fontId="4" fillId="0" borderId="17" xfId="1" applyNumberFormat="1" applyFont="1" applyBorder="1"/>
    <xf numFmtId="165" fontId="8" fillId="0" borderId="20" xfId="3" applyNumberFormat="1" applyFont="1" applyBorder="1" applyAlignment="1">
      <alignment horizontal="right" vertical="top"/>
    </xf>
    <xf numFmtId="165" fontId="8" fillId="0" borderId="14" xfId="3" applyNumberFormat="1" applyFont="1" applyBorder="1" applyAlignment="1">
      <alignment horizontal="right" vertical="top"/>
    </xf>
    <xf numFmtId="0" fontId="8" fillId="0" borderId="8" xfId="0" applyFont="1" applyBorder="1" applyAlignment="1">
      <alignment horizontal="center" vertical="top"/>
    </xf>
    <xf numFmtId="165" fontId="8" fillId="0" borderId="17" xfId="3" applyNumberFormat="1" applyFont="1" applyBorder="1" applyAlignment="1">
      <alignment horizontal="right" vertical="top"/>
    </xf>
    <xf numFmtId="165" fontId="8" fillId="0" borderId="0" xfId="3" applyNumberFormat="1" applyFont="1" applyBorder="1" applyAlignment="1">
      <alignment horizontal="right" vertical="top"/>
    </xf>
    <xf numFmtId="166" fontId="8" fillId="0" borderId="0" xfId="1" applyNumberFormat="1" applyFont="1" applyFill="1" applyBorder="1" applyAlignment="1">
      <alignment horizontal="right" vertical="top"/>
    </xf>
    <xf numFmtId="166" fontId="8" fillId="0" borderId="9" xfId="1" applyNumberFormat="1" applyFont="1" applyFill="1" applyBorder="1" applyAlignment="1">
      <alignment horizontal="right" vertical="top"/>
    </xf>
    <xf numFmtId="0" fontId="8" fillId="0" borderId="25" xfId="0" applyFont="1" applyBorder="1" applyAlignment="1">
      <alignment horizontal="center" vertical="top"/>
    </xf>
    <xf numFmtId="166" fontId="8" fillId="0" borderId="29" xfId="1" applyNumberFormat="1" applyFont="1" applyFill="1" applyBorder="1" applyAlignment="1">
      <alignment horizontal="right" vertical="top"/>
    </xf>
    <xf numFmtId="9" fontId="8" fillId="0" borderId="0" xfId="3" applyFont="1" applyFill="1" applyBorder="1" applyAlignment="1">
      <alignment horizontal="right" vertical="top"/>
    </xf>
    <xf numFmtId="43" fontId="8" fillId="0" borderId="0" xfId="1" applyFont="1" applyFill="1" applyBorder="1" applyAlignment="1">
      <alignment horizontal="right" vertical="top"/>
    </xf>
    <xf numFmtId="164" fontId="8" fillId="0" borderId="0" xfId="1" applyNumberFormat="1" applyFont="1" applyFill="1" applyBorder="1" applyAlignment="1">
      <alignment horizontal="right" vertical="top"/>
    </xf>
    <xf numFmtId="164" fontId="8" fillId="0" borderId="26" xfId="1" applyNumberFormat="1" applyFont="1" applyFill="1" applyBorder="1" applyAlignment="1">
      <alignment horizontal="right" vertical="top"/>
    </xf>
    <xf numFmtId="9" fontId="8" fillId="0" borderId="9" xfId="3" applyFont="1" applyFill="1" applyBorder="1" applyAlignment="1">
      <alignment horizontal="right" vertical="top"/>
    </xf>
    <xf numFmtId="166" fontId="4" fillId="0" borderId="0" xfId="1" applyNumberFormat="1" applyFont="1" applyBorder="1"/>
    <xf numFmtId="166" fontId="4" fillId="0" borderId="0" xfId="1" applyNumberFormat="1" applyFont="1" applyFill="1" applyBorder="1"/>
    <xf numFmtId="166" fontId="4" fillId="0" borderId="26" xfId="1" applyNumberFormat="1" applyFont="1" applyFill="1" applyBorder="1"/>
    <xf numFmtId="166" fontId="5" fillId="0" borderId="34" xfId="1" applyNumberFormat="1" applyFont="1" applyBorder="1"/>
    <xf numFmtId="166" fontId="5" fillId="0" borderId="34" xfId="1" applyNumberFormat="1" applyFont="1" applyFill="1" applyBorder="1"/>
    <xf numFmtId="164" fontId="4" fillId="0" borderId="26" xfId="1" applyNumberFormat="1" applyFont="1" applyFill="1" applyBorder="1"/>
    <xf numFmtId="0" fontId="10" fillId="0" borderId="0" xfId="0" applyFont="1"/>
    <xf numFmtId="0" fontId="7" fillId="2" borderId="1" xfId="0" applyFont="1" applyFill="1" applyBorder="1" applyAlignment="1">
      <alignment horizontal="left" vertical="top" wrapText="1" indent="1"/>
    </xf>
    <xf numFmtId="0" fontId="7" fillId="2" borderId="2" xfId="0" applyFont="1" applyFill="1" applyBorder="1" applyAlignment="1">
      <alignment horizontal="center" vertical="top" wrapText="1"/>
    </xf>
    <xf numFmtId="49" fontId="7" fillId="2" borderId="3" xfId="0" quotePrefix="1" applyNumberFormat="1" applyFont="1" applyFill="1" applyBorder="1" applyAlignment="1">
      <alignment horizontal="right" vertical="top"/>
    </xf>
    <xf numFmtId="49" fontId="7" fillId="2" borderId="3" xfId="0" applyNumberFormat="1" applyFont="1" applyFill="1" applyBorder="1" applyAlignment="1">
      <alignment horizontal="right" vertical="top"/>
    </xf>
    <xf numFmtId="49" fontId="7" fillId="2" borderId="5" xfId="0" applyNumberFormat="1" applyFont="1" applyFill="1" applyBorder="1" applyAlignment="1">
      <alignment horizontal="right" vertical="top"/>
    </xf>
    <xf numFmtId="49" fontId="8" fillId="0" borderId="7" xfId="0" applyNumberFormat="1" applyFont="1" applyBorder="1" applyAlignment="1">
      <alignment horizontal="left" vertical="top" wrapText="1" indent="1"/>
    </xf>
    <xf numFmtId="49" fontId="6" fillId="0" borderId="7" xfId="0" applyNumberFormat="1" applyFont="1" applyBorder="1" applyAlignment="1">
      <alignment horizontal="left" vertical="top" wrapText="1" indent="1"/>
    </xf>
    <xf numFmtId="0" fontId="6" fillId="0" borderId="8" xfId="0" applyFont="1" applyBorder="1" applyAlignment="1">
      <alignment horizontal="center" vertical="top"/>
    </xf>
    <xf numFmtId="49" fontId="6" fillId="0" borderId="10" xfId="0" applyNumberFormat="1" applyFont="1" applyBorder="1" applyAlignment="1">
      <alignment horizontal="left" vertical="top" wrapText="1" indent="1"/>
    </xf>
    <xf numFmtId="0" fontId="11" fillId="0" borderId="5" xfId="0" applyFont="1" applyBorder="1" applyAlignment="1">
      <alignment horizontal="left" vertical="top"/>
    </xf>
    <xf numFmtId="0" fontId="11" fillId="0" borderId="6" xfId="0" applyFont="1" applyBorder="1" applyAlignment="1">
      <alignment horizontal="left" vertical="top"/>
    </xf>
    <xf numFmtId="0" fontId="7" fillId="2" borderId="13" xfId="0" applyFont="1" applyFill="1" applyBorder="1" applyAlignment="1">
      <alignment horizontal="left" vertical="top" wrapText="1" indent="1"/>
    </xf>
    <xf numFmtId="164" fontId="11" fillId="0" borderId="5" xfId="0" applyNumberFormat="1" applyFont="1" applyBorder="1" applyAlignment="1">
      <alignment horizontal="left" vertical="top"/>
    </xf>
    <xf numFmtId="49" fontId="8" fillId="0" borderId="17" xfId="0" applyNumberFormat="1" applyFont="1" applyBorder="1" applyAlignment="1">
      <alignment horizontal="left" vertical="top" wrapText="1" indent="1"/>
    </xf>
    <xf numFmtId="0" fontId="7" fillId="2" borderId="20" xfId="0" applyFont="1" applyFill="1" applyBorder="1" applyAlignment="1">
      <alignment horizontal="left" vertical="top" wrapText="1" indent="1"/>
    </xf>
    <xf numFmtId="0" fontId="7" fillId="2" borderId="21" xfId="0" applyFont="1" applyFill="1" applyBorder="1" applyAlignment="1">
      <alignment horizontal="center" vertical="top" wrapText="1"/>
    </xf>
    <xf numFmtId="49" fontId="8" fillId="0" borderId="20" xfId="0" applyNumberFormat="1" applyFont="1" applyBorder="1" applyAlignment="1">
      <alignment horizontal="left" vertical="top" wrapText="1" indent="1"/>
    </xf>
    <xf numFmtId="49" fontId="8" fillId="0" borderId="24" xfId="0" applyNumberFormat="1" applyFont="1" applyBorder="1" applyAlignment="1">
      <alignment horizontal="left" vertical="top" wrapText="1" indent="1"/>
    </xf>
    <xf numFmtId="167" fontId="10" fillId="0" borderId="0" xfId="0" applyNumberFormat="1" applyFont="1"/>
    <xf numFmtId="0" fontId="10" fillId="0" borderId="9" xfId="0" applyFont="1" applyBorder="1"/>
    <xf numFmtId="43" fontId="10" fillId="0" borderId="0" xfId="0" applyNumberFormat="1" applyFont="1"/>
    <xf numFmtId="164" fontId="10" fillId="0" borderId="0" xfId="0" applyNumberFormat="1" applyFont="1"/>
    <xf numFmtId="0" fontId="3" fillId="0" borderId="0" xfId="0" applyFont="1"/>
    <xf numFmtId="49" fontId="8" fillId="0" borderId="17" xfId="0" applyNumberFormat="1" applyFont="1" applyBorder="1" applyAlignment="1">
      <alignment horizontal="left" vertical="top" wrapText="1" indent="2"/>
    </xf>
    <xf numFmtId="0" fontId="8" fillId="0" borderId="29" xfId="0" applyFont="1" applyBorder="1" applyAlignment="1">
      <alignment horizontal="center" vertical="top"/>
    </xf>
    <xf numFmtId="164" fontId="8" fillId="0" borderId="9" xfId="1" applyNumberFormat="1" applyFont="1" applyFill="1" applyBorder="1" applyAlignment="1">
      <alignment horizontal="right" vertical="top"/>
    </xf>
    <xf numFmtId="0" fontId="8" fillId="0" borderId="29" xfId="0" quotePrefix="1" applyFont="1" applyBorder="1" applyAlignment="1">
      <alignment horizontal="center" vertical="top"/>
    </xf>
    <xf numFmtId="49" fontId="8" fillId="0" borderId="7" xfId="0" applyNumberFormat="1" applyFont="1" applyBorder="1" applyAlignment="1">
      <alignment horizontal="left" vertical="top" wrapText="1" indent="2"/>
    </xf>
    <xf numFmtId="49" fontId="8" fillId="0" borderId="30" xfId="0" applyNumberFormat="1" applyFont="1" applyBorder="1" applyAlignment="1">
      <alignment horizontal="left" vertical="top" wrapText="1" indent="2"/>
    </xf>
    <xf numFmtId="0" fontId="8" fillId="0" borderId="8" xfId="0" quotePrefix="1" applyFont="1" applyBorder="1" applyAlignment="1">
      <alignment horizontal="center" vertical="top"/>
    </xf>
    <xf numFmtId="0" fontId="7" fillId="2" borderId="31" xfId="0" applyFont="1" applyFill="1" applyBorder="1" applyAlignment="1">
      <alignment horizontal="left" vertical="top" wrapText="1" indent="1"/>
    </xf>
    <xf numFmtId="0" fontId="7" fillId="2" borderId="32" xfId="0" applyFont="1" applyFill="1" applyBorder="1" applyAlignment="1">
      <alignment horizontal="center" vertical="top" wrapText="1"/>
    </xf>
    <xf numFmtId="0" fontId="8" fillId="0" borderId="28" xfId="0" applyFont="1" applyBorder="1" applyAlignment="1">
      <alignment horizontal="center" vertical="top"/>
    </xf>
    <xf numFmtId="49" fontId="6" fillId="0" borderId="17" xfId="0" applyNumberFormat="1" applyFont="1" applyBorder="1" applyAlignment="1">
      <alignment horizontal="left" vertical="top" wrapText="1" indent="1"/>
    </xf>
    <xf numFmtId="164" fontId="6" fillId="0" borderId="35" xfId="1" applyNumberFormat="1" applyFont="1" applyFill="1" applyBorder="1" applyAlignment="1">
      <alignment horizontal="right" vertical="top"/>
    </xf>
    <xf numFmtId="164" fontId="6" fillId="0" borderId="34" xfId="1" applyNumberFormat="1" applyFont="1" applyFill="1" applyBorder="1" applyAlignment="1">
      <alignment horizontal="right" vertical="top"/>
    </xf>
    <xf numFmtId="0" fontId="6" fillId="0" borderId="36" xfId="0" applyFont="1" applyBorder="1" applyAlignment="1">
      <alignment horizontal="center" vertical="top"/>
    </xf>
    <xf numFmtId="49" fontId="6" fillId="0" borderId="35" xfId="0" applyNumberFormat="1" applyFont="1" applyBorder="1" applyAlignment="1">
      <alignment horizontal="left" vertical="top" wrapText="1" indent="1"/>
    </xf>
    <xf numFmtId="49" fontId="6" fillId="0" borderId="24" xfId="0" applyNumberFormat="1" applyFont="1" applyBorder="1" applyAlignment="1">
      <alignment horizontal="left" vertical="top" wrapText="1" indent="1"/>
    </xf>
    <xf numFmtId="0" fontId="6" fillId="0" borderId="18" xfId="0" applyFont="1" applyBorder="1" applyAlignment="1">
      <alignment horizontal="center" vertical="top"/>
    </xf>
    <xf numFmtId="164" fontId="6" fillId="0" borderId="26" xfId="1" applyNumberFormat="1" applyFont="1" applyFill="1" applyBorder="1" applyAlignment="1">
      <alignment horizontal="right" vertical="top"/>
    </xf>
    <xf numFmtId="0" fontId="8" fillId="0" borderId="25" xfId="0" quotePrefix="1" applyFont="1" applyBorder="1" applyAlignment="1">
      <alignment horizontal="center" vertical="top"/>
    </xf>
    <xf numFmtId="49" fontId="9" fillId="5" borderId="21" xfId="0" applyNumberFormat="1" applyFont="1" applyFill="1" applyBorder="1" applyAlignment="1">
      <alignment horizontal="left" vertical="top" indent="1"/>
    </xf>
    <xf numFmtId="164" fontId="4" fillId="0" borderId="29" xfId="1" applyNumberFormat="1" applyFont="1" applyFill="1" applyBorder="1"/>
    <xf numFmtId="164" fontId="4" fillId="3" borderId="0" xfId="1" applyNumberFormat="1" applyFont="1" applyFill="1" applyBorder="1"/>
    <xf numFmtId="166" fontId="8" fillId="3" borderId="0" xfId="1" applyNumberFormat="1" applyFont="1" applyFill="1" applyBorder="1" applyAlignment="1">
      <alignment horizontal="right" vertical="top"/>
    </xf>
    <xf numFmtId="9" fontId="8" fillId="3" borderId="0" xfId="3" applyFont="1" applyFill="1" applyBorder="1" applyAlignment="1">
      <alignment horizontal="right" vertical="top"/>
    </xf>
    <xf numFmtId="164" fontId="8" fillId="3" borderId="0" xfId="1" applyNumberFormat="1" applyFont="1" applyFill="1" applyBorder="1" applyAlignment="1">
      <alignment horizontal="right" vertical="top"/>
    </xf>
    <xf numFmtId="49" fontId="7" fillId="2" borderId="4" xfId="0" applyNumberFormat="1" applyFont="1" applyFill="1" applyBorder="1" applyAlignment="1">
      <alignment horizontal="right" vertical="top"/>
    </xf>
    <xf numFmtId="49" fontId="7" fillId="2" borderId="34" xfId="0" applyNumberFormat="1" applyFont="1" applyFill="1" applyBorder="1" applyAlignment="1">
      <alignment horizontal="right" vertical="top"/>
    </xf>
    <xf numFmtId="164" fontId="5" fillId="0" borderId="9" xfId="1" applyNumberFormat="1" applyFont="1" applyBorder="1"/>
    <xf numFmtId="164" fontId="5" fillId="0" borderId="0" xfId="1" applyNumberFormat="1" applyFont="1"/>
    <xf numFmtId="164" fontId="5" fillId="0" borderId="17" xfId="1" applyNumberFormat="1" applyFont="1" applyFill="1" applyBorder="1"/>
    <xf numFmtId="164" fontId="5" fillId="0" borderId="0" xfId="1" applyNumberFormat="1" applyFont="1" applyFill="1" applyBorder="1"/>
    <xf numFmtId="164" fontId="5" fillId="0" borderId="0" xfId="1" applyNumberFormat="1" applyFont="1" applyFill="1"/>
    <xf numFmtId="164" fontId="5" fillId="0" borderId="11" xfId="1" applyNumberFormat="1" applyFont="1" applyFill="1" applyBorder="1"/>
    <xf numFmtId="49" fontId="7" fillId="2" borderId="33" xfId="0" applyNumberFormat="1" applyFont="1" applyFill="1" applyBorder="1" applyAlignment="1">
      <alignment horizontal="right" vertical="top"/>
    </xf>
    <xf numFmtId="164" fontId="5" fillId="0" borderId="29" xfId="1" applyNumberFormat="1" applyFont="1" applyFill="1" applyBorder="1"/>
    <xf numFmtId="165" fontId="8" fillId="0" borderId="21" xfId="3" applyNumberFormat="1" applyFont="1" applyBorder="1" applyAlignment="1">
      <alignment horizontal="right" vertical="top"/>
    </xf>
    <xf numFmtId="165" fontId="8" fillId="0" borderId="29" xfId="3" applyNumberFormat="1" applyFont="1" applyBorder="1" applyAlignment="1">
      <alignment horizontal="right" vertical="top"/>
    </xf>
    <xf numFmtId="166" fontId="6" fillId="0" borderId="0" xfId="1" applyNumberFormat="1" applyFont="1" applyBorder="1" applyAlignment="1">
      <alignment horizontal="right" vertical="top"/>
    </xf>
    <xf numFmtId="166" fontId="6" fillId="4" borderId="0" xfId="1" applyNumberFormat="1" applyFont="1" applyFill="1" applyBorder="1" applyAlignment="1">
      <alignment horizontal="right" vertical="top"/>
    </xf>
    <xf numFmtId="0" fontId="6" fillId="0" borderId="29" xfId="0" applyFont="1" applyBorder="1" applyAlignment="1">
      <alignment horizontal="center" vertical="top"/>
    </xf>
    <xf numFmtId="166" fontId="6" fillId="0" borderId="9" xfId="1" applyNumberFormat="1" applyFont="1" applyFill="1" applyBorder="1" applyAlignment="1">
      <alignment horizontal="right" vertical="top"/>
    </xf>
    <xf numFmtId="166" fontId="6" fillId="0" borderId="0" xfId="1" applyNumberFormat="1" applyFont="1" applyFill="1" applyBorder="1" applyAlignment="1">
      <alignment horizontal="right" vertical="top"/>
    </xf>
    <xf numFmtId="9" fontId="6" fillId="0" borderId="0" xfId="3" applyFont="1" applyFill="1" applyBorder="1" applyAlignment="1">
      <alignment horizontal="right" vertical="top"/>
    </xf>
    <xf numFmtId="9" fontId="6" fillId="0" borderId="9" xfId="3" applyFont="1" applyFill="1" applyBorder="1" applyAlignment="1">
      <alignment horizontal="right" vertical="top"/>
    </xf>
    <xf numFmtId="164" fontId="6" fillId="0" borderId="0" xfId="1" applyNumberFormat="1" applyFont="1" applyBorder="1" applyAlignment="1">
      <alignment horizontal="right" vertical="top"/>
    </xf>
    <xf numFmtId="164" fontId="6" fillId="4" borderId="0" xfId="1" applyNumberFormat="1" applyFont="1" applyFill="1" applyBorder="1" applyAlignment="1">
      <alignment horizontal="right" vertical="top"/>
    </xf>
    <xf numFmtId="0" fontId="6" fillId="0" borderId="29" xfId="0" quotePrefix="1" applyFont="1" applyBorder="1" applyAlignment="1">
      <alignment horizontal="center" vertical="top"/>
    </xf>
    <xf numFmtId="164" fontId="6" fillId="0" borderId="0" xfId="1" applyNumberFormat="1" applyFont="1" applyFill="1" applyBorder="1" applyAlignment="1">
      <alignment horizontal="right" vertical="top"/>
    </xf>
    <xf numFmtId="164" fontId="6" fillId="0" borderId="9" xfId="1" applyNumberFormat="1" applyFont="1" applyFill="1" applyBorder="1" applyAlignment="1">
      <alignment horizontal="right" vertical="top"/>
    </xf>
    <xf numFmtId="166" fontId="6" fillId="3" borderId="0" xfId="1" applyNumberFormat="1" applyFont="1" applyFill="1" applyBorder="1" applyAlignment="1">
      <alignment horizontal="right" vertical="top"/>
    </xf>
    <xf numFmtId="0" fontId="6" fillId="0" borderId="8" xfId="0" quotePrefix="1" applyFont="1" applyBorder="1" applyAlignment="1">
      <alignment horizontal="center" vertical="top"/>
    </xf>
    <xf numFmtId="9" fontId="6" fillId="3" borderId="0" xfId="3" applyFont="1" applyFill="1" applyBorder="1" applyAlignment="1">
      <alignment horizontal="right" vertical="top"/>
    </xf>
    <xf numFmtId="164" fontId="6" fillId="3" borderId="0" xfId="1" applyNumberFormat="1" applyFont="1" applyFill="1" applyBorder="1" applyAlignment="1">
      <alignment horizontal="right" vertical="top"/>
    </xf>
    <xf numFmtId="0" fontId="6" fillId="0" borderId="28" xfId="0" quotePrefix="1" applyFont="1" applyBorder="1" applyAlignment="1">
      <alignment horizontal="center" vertical="top"/>
    </xf>
    <xf numFmtId="166" fontId="6" fillId="0" borderId="26" xfId="1" applyNumberFormat="1" applyFont="1" applyFill="1" applyBorder="1" applyAlignment="1">
      <alignment horizontal="right" vertical="top"/>
    </xf>
    <xf numFmtId="166" fontId="6" fillId="3" borderId="26" xfId="1" applyNumberFormat="1" applyFont="1" applyFill="1" applyBorder="1" applyAlignment="1">
      <alignment horizontal="right" vertical="top"/>
    </xf>
    <xf numFmtId="43" fontId="6" fillId="0" borderId="0" xfId="1" applyFont="1" applyFill="1" applyBorder="1" applyAlignment="1">
      <alignment horizontal="right" vertical="top"/>
    </xf>
    <xf numFmtId="38" fontId="6" fillId="0" borderId="0" xfId="1" applyNumberFormat="1" applyFont="1" applyFill="1" applyBorder="1" applyAlignment="1">
      <alignment horizontal="right" vertical="top"/>
    </xf>
    <xf numFmtId="38" fontId="6" fillId="0" borderId="26" xfId="1" applyNumberFormat="1" applyFont="1" applyFill="1" applyBorder="1" applyAlignment="1">
      <alignment horizontal="right" vertical="top"/>
    </xf>
    <xf numFmtId="164" fontId="5" fillId="0" borderId="0" xfId="1" applyNumberFormat="1" applyFont="1" applyBorder="1"/>
    <xf numFmtId="165" fontId="8" fillId="0" borderId="0" xfId="3" applyNumberFormat="1" applyFont="1" applyFill="1" applyBorder="1" applyAlignment="1">
      <alignment horizontal="right" vertical="top"/>
    </xf>
    <xf numFmtId="9" fontId="13" fillId="0" borderId="0" xfId="3" applyFont="1" applyFill="1" applyBorder="1"/>
    <xf numFmtId="49" fontId="7" fillId="2" borderId="6" xfId="0" applyNumberFormat="1" applyFont="1" applyFill="1" applyBorder="1" applyAlignment="1">
      <alignment horizontal="right" vertical="top"/>
    </xf>
    <xf numFmtId="0" fontId="14" fillId="0" borderId="0" xfId="0" applyFont="1"/>
    <xf numFmtId="165" fontId="8" fillId="0" borderId="26" xfId="3" applyNumberFormat="1" applyFont="1" applyFill="1" applyBorder="1" applyAlignment="1">
      <alignment horizontal="right" vertical="top"/>
    </xf>
    <xf numFmtId="165" fontId="8" fillId="0" borderId="25" xfId="3" applyNumberFormat="1" applyFont="1" applyFill="1" applyBorder="1" applyAlignment="1">
      <alignment horizontal="right" vertical="top"/>
    </xf>
    <xf numFmtId="0" fontId="6" fillId="0" borderId="39" xfId="0" applyFont="1" applyBorder="1" applyAlignment="1">
      <alignment horizontal="center" vertical="top"/>
    </xf>
    <xf numFmtId="0" fontId="7" fillId="2" borderId="40" xfId="0" applyFont="1" applyFill="1" applyBorder="1" applyAlignment="1">
      <alignment horizontal="left" vertical="top" wrapText="1" indent="1"/>
    </xf>
    <xf numFmtId="0" fontId="10" fillId="0" borderId="0" xfId="0" applyFont="1" applyAlignment="1">
      <alignment horizontal="center"/>
    </xf>
    <xf numFmtId="0" fontId="6" fillId="0" borderId="0" xfId="0" applyFont="1" applyAlignment="1">
      <alignment horizontal="center" vertical="top"/>
    </xf>
    <xf numFmtId="49" fontId="7" fillId="2" borderId="5" xfId="0" quotePrefix="1" applyNumberFormat="1" applyFont="1" applyFill="1" applyBorder="1" applyAlignment="1">
      <alignment horizontal="right" vertical="top"/>
    </xf>
    <xf numFmtId="164" fontId="5" fillId="0" borderId="14" xfId="1" applyNumberFormat="1" applyFont="1" applyBorder="1"/>
    <xf numFmtId="164" fontId="5" fillId="0" borderId="21" xfId="1" applyNumberFormat="1" applyFont="1" applyBorder="1"/>
    <xf numFmtId="164" fontId="5" fillId="0" borderId="20" xfId="1" applyNumberFormat="1" applyFont="1" applyBorder="1"/>
    <xf numFmtId="0" fontId="8" fillId="0" borderId="0" xfId="0" applyFont="1" applyAlignment="1">
      <alignment horizontal="center" vertical="top"/>
    </xf>
    <xf numFmtId="164" fontId="4" fillId="0" borderId="29" xfId="1" applyNumberFormat="1" applyFont="1" applyBorder="1"/>
    <xf numFmtId="164" fontId="5" fillId="0" borderId="17" xfId="1" applyNumberFormat="1" applyFont="1" applyBorder="1"/>
    <xf numFmtId="164" fontId="5" fillId="0" borderId="29" xfId="1" applyNumberFormat="1" applyFont="1" applyBorder="1"/>
    <xf numFmtId="164" fontId="5" fillId="0" borderId="16" xfId="1" applyNumberFormat="1" applyFont="1" applyBorder="1" applyAlignment="1">
      <alignment horizontal="right"/>
    </xf>
    <xf numFmtId="0" fontId="8" fillId="0" borderId="14" xfId="0" applyFont="1" applyBorder="1" applyAlignment="1">
      <alignment horizontal="center" vertical="top"/>
    </xf>
    <xf numFmtId="164" fontId="5" fillId="0" borderId="21" xfId="1" applyNumberFormat="1" applyFont="1" applyBorder="1" applyAlignment="1">
      <alignment horizontal="right"/>
    </xf>
    <xf numFmtId="166" fontId="4" fillId="0" borderId="20" xfId="1" applyNumberFormat="1" applyFont="1" applyBorder="1"/>
    <xf numFmtId="166" fontId="4" fillId="0" borderId="14" xfId="1" applyNumberFormat="1" applyFont="1" applyBorder="1"/>
    <xf numFmtId="166" fontId="4" fillId="0" borderId="17" xfId="1" applyNumberFormat="1" applyFont="1" applyBorder="1"/>
    <xf numFmtId="0" fontId="6" fillId="0" borderId="34" xfId="0" applyFont="1" applyBorder="1" applyAlignment="1">
      <alignment horizontal="center" vertical="top"/>
    </xf>
    <xf numFmtId="49" fontId="7" fillId="2" borderId="16" xfId="0" applyNumberFormat="1" applyFont="1" applyFill="1" applyBorder="1" applyAlignment="1">
      <alignment horizontal="right" vertical="top"/>
    </xf>
    <xf numFmtId="165" fontId="8" fillId="0" borderId="17" xfId="3" applyNumberFormat="1" applyFont="1" applyFill="1" applyBorder="1" applyAlignment="1">
      <alignment horizontal="right" vertical="top"/>
    </xf>
    <xf numFmtId="165" fontId="8" fillId="0" borderId="29" xfId="3" applyNumberFormat="1" applyFont="1" applyFill="1" applyBorder="1" applyAlignment="1">
      <alignment horizontal="right" vertical="top"/>
    </xf>
    <xf numFmtId="166" fontId="6" fillId="0" borderId="29" xfId="1" applyNumberFormat="1" applyFont="1" applyFill="1" applyBorder="1" applyAlignment="1">
      <alignment horizontal="right" vertical="top"/>
    </xf>
    <xf numFmtId="9" fontId="8" fillId="0" borderId="29" xfId="3" applyFont="1" applyFill="1" applyBorder="1" applyAlignment="1">
      <alignment horizontal="right" vertical="top"/>
    </xf>
    <xf numFmtId="164" fontId="6" fillId="0" borderId="29" xfId="1" applyNumberFormat="1" applyFont="1" applyFill="1" applyBorder="1" applyAlignment="1">
      <alignment horizontal="right" vertical="top"/>
    </xf>
    <xf numFmtId="164" fontId="8" fillId="0" borderId="29" xfId="1" applyNumberFormat="1" applyFont="1" applyFill="1" applyBorder="1" applyAlignment="1">
      <alignment horizontal="right" vertical="top"/>
    </xf>
    <xf numFmtId="164" fontId="8" fillId="0" borderId="25" xfId="1" applyNumberFormat="1" applyFont="1" applyFill="1" applyBorder="1" applyAlignment="1">
      <alignment horizontal="right" vertical="top"/>
    </xf>
    <xf numFmtId="49" fontId="7" fillId="2" borderId="35" xfId="0" applyNumberFormat="1" applyFont="1" applyFill="1" applyBorder="1" applyAlignment="1">
      <alignment horizontal="right" vertical="top"/>
    </xf>
    <xf numFmtId="0" fontId="7" fillId="2" borderId="35" xfId="0" applyFont="1" applyFill="1" applyBorder="1" applyAlignment="1">
      <alignment horizontal="left" vertical="top" wrapText="1" indent="1"/>
    </xf>
    <xf numFmtId="0" fontId="7" fillId="2" borderId="36" xfId="0" applyFont="1" applyFill="1" applyBorder="1" applyAlignment="1">
      <alignment horizontal="center" vertical="top" wrapText="1"/>
    </xf>
    <xf numFmtId="49" fontId="7" fillId="2" borderId="34" xfId="0" quotePrefix="1" applyNumberFormat="1" applyFont="1" applyFill="1" applyBorder="1" applyAlignment="1">
      <alignment horizontal="right" vertical="top"/>
    </xf>
    <xf numFmtId="49" fontId="7" fillId="2" borderId="22" xfId="0" applyNumberFormat="1" applyFont="1" applyFill="1" applyBorder="1" applyAlignment="1">
      <alignment horizontal="right" vertical="top"/>
    </xf>
    <xf numFmtId="49" fontId="7" fillId="7" borderId="4" xfId="0" applyNumberFormat="1" applyFont="1" applyFill="1" applyBorder="1" applyAlignment="1">
      <alignment horizontal="right" vertical="top"/>
    </xf>
    <xf numFmtId="0" fontId="11" fillId="0" borderId="0" xfId="0" applyFont="1" applyAlignment="1">
      <alignment horizontal="left" vertical="top"/>
    </xf>
    <xf numFmtId="37" fontId="4" fillId="0" borderId="29" xfId="0" applyNumberFormat="1" applyFont="1" applyBorder="1"/>
    <xf numFmtId="166" fontId="8" fillId="0" borderId="29" xfId="4" applyNumberFormat="1" applyFont="1" applyFill="1" applyBorder="1" applyAlignment="1">
      <alignment horizontal="right" vertical="top" indent="1"/>
    </xf>
    <xf numFmtId="43" fontId="8" fillId="0" borderId="29" xfId="4" applyFont="1" applyFill="1" applyBorder="1" applyAlignment="1">
      <alignment horizontal="right" vertical="top" indent="1"/>
    </xf>
    <xf numFmtId="164" fontId="8" fillId="0" borderId="25" xfId="4" applyNumberFormat="1" applyFont="1" applyFill="1" applyBorder="1" applyAlignment="1">
      <alignment horizontal="right" vertical="top" indent="1"/>
    </xf>
    <xf numFmtId="164" fontId="5" fillId="0" borderId="18" xfId="1" applyNumberFormat="1" applyFont="1" applyFill="1" applyBorder="1"/>
    <xf numFmtId="164" fontId="5" fillId="0" borderId="29" xfId="1" applyNumberFormat="1" applyFont="1" applyFill="1" applyBorder="1" applyAlignment="1">
      <alignment horizontal="right"/>
    </xf>
    <xf numFmtId="164" fontId="5" fillId="0" borderId="18" xfId="1" applyNumberFormat="1" applyFont="1" applyFill="1" applyBorder="1" applyAlignment="1">
      <alignment horizontal="right"/>
    </xf>
    <xf numFmtId="164" fontId="11" fillId="0" borderId="0" xfId="0" applyNumberFormat="1" applyFont="1" applyAlignment="1">
      <alignment horizontal="left" vertical="top"/>
    </xf>
    <xf numFmtId="164" fontId="5" fillId="0" borderId="34" xfId="1" applyNumberFormat="1" applyFont="1" applyFill="1" applyBorder="1"/>
    <xf numFmtId="166" fontId="6" fillId="0" borderId="27" xfId="1" applyNumberFormat="1" applyFont="1" applyFill="1" applyBorder="1" applyAlignment="1">
      <alignment horizontal="right" vertical="top"/>
    </xf>
    <xf numFmtId="9" fontId="13" fillId="0" borderId="29" xfId="3" applyFont="1" applyFill="1" applyBorder="1"/>
    <xf numFmtId="43" fontId="6" fillId="0" borderId="8" xfId="1" applyFont="1" applyFill="1" applyBorder="1" applyAlignment="1">
      <alignment horizontal="right" vertical="top"/>
    </xf>
    <xf numFmtId="164" fontId="6" fillId="0" borderId="8" xfId="1" applyNumberFormat="1" applyFont="1" applyFill="1" applyBorder="1" applyAlignment="1">
      <alignment horizontal="right" vertical="top"/>
    </xf>
    <xf numFmtId="164" fontId="5" fillId="0" borderId="28" xfId="1" applyNumberFormat="1" applyFont="1" applyFill="1" applyBorder="1" applyAlignment="1">
      <alignment horizontal="right"/>
    </xf>
    <xf numFmtId="164" fontId="5" fillId="0" borderId="26" xfId="1" applyNumberFormat="1" applyFont="1" applyFill="1" applyBorder="1" applyAlignment="1">
      <alignment horizontal="right"/>
    </xf>
    <xf numFmtId="0" fontId="7" fillId="2" borderId="16" xfId="0" applyFont="1" applyFill="1" applyBorder="1" applyAlignment="1">
      <alignment horizontal="center" vertical="top" wrapText="1"/>
    </xf>
    <xf numFmtId="0" fontId="7" fillId="2" borderId="15" xfId="0" applyFont="1" applyFill="1" applyBorder="1" applyAlignment="1">
      <alignment horizontal="left" vertical="top" wrapText="1" indent="1"/>
    </xf>
    <xf numFmtId="164" fontId="5" fillId="0" borderId="16" xfId="1" applyNumberFormat="1" applyFont="1" applyFill="1" applyBorder="1" applyAlignment="1">
      <alignment horizontal="right"/>
    </xf>
    <xf numFmtId="164" fontId="4" fillId="0" borderId="25" xfId="1" applyNumberFormat="1" applyFont="1" applyFill="1" applyBorder="1"/>
    <xf numFmtId="166" fontId="6" fillId="0" borderId="29" xfId="1" applyNumberFormat="1" applyFont="1" applyBorder="1" applyAlignment="1">
      <alignment horizontal="right" vertical="top"/>
    </xf>
    <xf numFmtId="164" fontId="4" fillId="0" borderId="9" xfId="1" applyNumberFormat="1" applyFont="1" applyBorder="1"/>
    <xf numFmtId="164" fontId="5" fillId="0" borderId="19" xfId="1" applyNumberFormat="1" applyFont="1" applyFill="1" applyBorder="1"/>
    <xf numFmtId="164" fontId="0" fillId="0" borderId="0" xfId="0" applyNumberFormat="1"/>
    <xf numFmtId="43" fontId="0" fillId="0" borderId="0" xfId="0" applyNumberFormat="1"/>
    <xf numFmtId="9" fontId="0" fillId="0" borderId="0" xfId="2" applyFont="1" applyFill="1"/>
    <xf numFmtId="164" fontId="8" fillId="0" borderId="16" xfId="1" applyNumberFormat="1" applyFont="1" applyFill="1" applyBorder="1" applyAlignment="1">
      <alignment horizontal="right" vertical="top"/>
    </xf>
    <xf numFmtId="166" fontId="5" fillId="0" borderId="39" xfId="1" applyNumberFormat="1" applyFont="1" applyFill="1" applyBorder="1"/>
    <xf numFmtId="1" fontId="10" fillId="0" borderId="0" xfId="0" applyNumberFormat="1" applyFont="1"/>
    <xf numFmtId="164" fontId="4" fillId="0" borderId="0" xfId="1" applyNumberFormat="1" applyFont="1" applyFill="1" applyBorder="1" applyAlignment="1">
      <alignment vertical="top"/>
    </xf>
    <xf numFmtId="164" fontId="5" fillId="0" borderId="25" xfId="1" applyNumberFormat="1" applyFont="1" applyBorder="1"/>
    <xf numFmtId="164" fontId="5" fillId="0" borderId="39" xfId="1" applyNumberFormat="1" applyFont="1" applyFill="1" applyBorder="1"/>
    <xf numFmtId="49" fontId="7" fillId="0" borderId="0" xfId="0" applyNumberFormat="1" applyFont="1" applyAlignment="1">
      <alignment horizontal="right" vertical="top"/>
    </xf>
    <xf numFmtId="164" fontId="5" fillId="0" borderId="14" xfId="1" applyNumberFormat="1" applyFont="1" applyBorder="1" applyAlignment="1">
      <alignment horizontal="right"/>
    </xf>
    <xf numFmtId="164" fontId="5" fillId="0" borderId="11" xfId="1" applyNumberFormat="1" applyFont="1" applyFill="1" applyBorder="1" applyAlignment="1">
      <alignment horizontal="right" wrapText="1"/>
    </xf>
    <xf numFmtId="43" fontId="0" fillId="0" borderId="0" xfId="1" applyFont="1"/>
    <xf numFmtId="164" fontId="0" fillId="0" borderId="0" xfId="2" applyNumberFormat="1" applyFont="1" applyFill="1"/>
    <xf numFmtId="43" fontId="0" fillId="0" borderId="0" xfId="1" applyFont="1" applyFill="1"/>
    <xf numFmtId="164" fontId="15" fillId="0" borderId="0" xfId="0" applyNumberFormat="1" applyFont="1"/>
    <xf numFmtId="164" fontId="16" fillId="0" borderId="0" xfId="0" applyNumberFormat="1" applyFont="1"/>
    <xf numFmtId="1" fontId="4" fillId="0" borderId="29" xfId="0" applyNumberFormat="1" applyFont="1" applyBorder="1"/>
    <xf numFmtId="9" fontId="8" fillId="0" borderId="14" xfId="3" applyFont="1" applyBorder="1" applyAlignment="1">
      <alignment horizontal="right" vertical="top"/>
    </xf>
    <xf numFmtId="9" fontId="8" fillId="0" borderId="21" xfId="3" applyFont="1" applyBorder="1" applyAlignment="1">
      <alignment horizontal="right" vertical="top"/>
    </xf>
    <xf numFmtId="9" fontId="8" fillId="0" borderId="14" xfId="3" applyFont="1" applyFill="1" applyBorder="1" applyAlignment="1">
      <alignment horizontal="right" vertical="top"/>
    </xf>
    <xf numFmtId="9" fontId="8" fillId="0" borderId="0" xfId="3" applyFont="1" applyBorder="1" applyAlignment="1">
      <alignment horizontal="right" vertical="top"/>
    </xf>
    <xf numFmtId="9" fontId="8" fillId="0" borderId="29" xfId="3" applyFont="1" applyBorder="1" applyAlignment="1">
      <alignment horizontal="right" vertical="top"/>
    </xf>
    <xf numFmtId="9" fontId="8" fillId="0" borderId="26" xfId="3" applyFont="1" applyFill="1" applyBorder="1" applyAlignment="1">
      <alignment horizontal="right" vertical="top"/>
    </xf>
    <xf numFmtId="9" fontId="8" fillId="0" borderId="25" xfId="3" applyFont="1" applyFill="1" applyBorder="1" applyAlignment="1">
      <alignment horizontal="right" vertical="top"/>
    </xf>
    <xf numFmtId="9" fontId="8" fillId="0" borderId="26" xfId="1" applyNumberFormat="1" applyFont="1" applyFill="1" applyBorder="1" applyAlignment="1">
      <alignment horizontal="right" vertical="top"/>
    </xf>
    <xf numFmtId="164" fontId="5" fillId="0" borderId="34" xfId="1" applyNumberFormat="1" applyFont="1" applyBorder="1"/>
    <xf numFmtId="164" fontId="5" fillId="0" borderId="22" xfId="1" applyNumberFormat="1" applyFont="1" applyFill="1" applyBorder="1"/>
    <xf numFmtId="164" fontId="4" fillId="0" borderId="14" xfId="1" applyNumberFormat="1" applyFont="1" applyBorder="1"/>
    <xf numFmtId="164" fontId="4" fillId="0" borderId="14" xfId="1" applyNumberFormat="1" applyFont="1" applyFill="1" applyBorder="1"/>
    <xf numFmtId="43" fontId="6" fillId="0" borderId="29" xfId="1" applyFont="1" applyFill="1" applyBorder="1" applyAlignment="1">
      <alignment horizontal="right" vertical="top"/>
    </xf>
    <xf numFmtId="38" fontId="6" fillId="0" borderId="29" xfId="1" applyNumberFormat="1" applyFont="1" applyFill="1" applyBorder="1" applyAlignment="1">
      <alignment horizontal="right" vertical="top"/>
    </xf>
    <xf numFmtId="164" fontId="18" fillId="0" borderId="0" xfId="1" applyNumberFormat="1" applyFont="1" applyFill="1" applyBorder="1" applyAlignment="1">
      <alignment horizontal="center" vertical="center"/>
    </xf>
    <xf numFmtId="0" fontId="10" fillId="0" borderId="17" xfId="0" applyFont="1" applyBorder="1"/>
    <xf numFmtId="166" fontId="17" fillId="0" borderId="0" xfId="1" applyNumberFormat="1" applyFont="1" applyFill="1" applyBorder="1" applyAlignment="1">
      <alignment vertical="center"/>
    </xf>
    <xf numFmtId="9" fontId="8" fillId="0" borderId="0" xfId="1" applyNumberFormat="1" applyFont="1" applyFill="1" applyBorder="1" applyAlignment="1">
      <alignment horizontal="right" vertical="top"/>
    </xf>
    <xf numFmtId="164" fontId="4" fillId="0" borderId="21" xfId="1" applyNumberFormat="1" applyFont="1" applyFill="1" applyBorder="1" applyAlignment="1">
      <alignment horizontal="right"/>
    </xf>
    <xf numFmtId="164" fontId="4" fillId="0" borderId="29" xfId="1" applyNumberFormat="1" applyFont="1" applyFill="1" applyBorder="1" applyAlignment="1">
      <alignment horizontal="right"/>
    </xf>
    <xf numFmtId="164" fontId="5" fillId="0" borderId="25" xfId="1" applyNumberFormat="1" applyFont="1" applyFill="1" applyBorder="1" applyAlignment="1">
      <alignment horizontal="right"/>
    </xf>
    <xf numFmtId="164" fontId="5" fillId="0" borderId="16" xfId="1" applyNumberFormat="1" applyFont="1" applyFill="1" applyBorder="1"/>
    <xf numFmtId="9" fontId="8" fillId="0" borderId="29" xfId="2" applyFont="1" applyFill="1" applyBorder="1" applyAlignment="1">
      <alignment horizontal="right" vertical="center"/>
    </xf>
    <xf numFmtId="164" fontId="6" fillId="0" borderId="36" xfId="1" applyNumberFormat="1" applyFont="1" applyFill="1" applyBorder="1" applyAlignment="1">
      <alignment horizontal="right" vertical="top" indent="1"/>
    </xf>
    <xf numFmtId="9" fontId="8" fillId="4" borderId="29" xfId="3" applyFont="1" applyFill="1" applyBorder="1" applyAlignment="1">
      <alignment vertical="top"/>
    </xf>
    <xf numFmtId="164" fontId="4" fillId="0" borderId="29" xfId="1" applyNumberFormat="1" applyFont="1" applyFill="1" applyBorder="1" applyAlignment="1">
      <alignment vertical="top"/>
    </xf>
    <xf numFmtId="49" fontId="9" fillId="5" borderId="29" xfId="0" applyNumberFormat="1" applyFont="1" applyFill="1" applyBorder="1" applyAlignment="1">
      <alignment horizontal="left" vertical="top" indent="1"/>
    </xf>
    <xf numFmtId="164" fontId="4" fillId="0" borderId="29" xfId="1" applyNumberFormat="1" applyFont="1" applyFill="1" applyBorder="1" applyAlignment="1">
      <alignment horizontal="left"/>
    </xf>
    <xf numFmtId="9" fontId="8" fillId="4" borderId="29" xfId="4" applyNumberFormat="1" applyFont="1" applyFill="1" applyBorder="1" applyAlignment="1">
      <alignment vertical="top"/>
    </xf>
    <xf numFmtId="9" fontId="6" fillId="4" borderId="36" xfId="3" applyFont="1" applyFill="1" applyBorder="1" applyAlignment="1">
      <alignment vertical="top"/>
    </xf>
    <xf numFmtId="168" fontId="0" fillId="0" borderId="0" xfId="0" applyNumberFormat="1"/>
    <xf numFmtId="43" fontId="0" fillId="0" borderId="0" xfId="1" applyFont="1" applyFill="1" applyAlignment="1">
      <alignment horizontal="left" vertical="center"/>
    </xf>
    <xf numFmtId="164" fontId="4" fillId="0" borderId="16" xfId="1" applyNumberFormat="1" applyFont="1" applyFill="1" applyBorder="1" applyAlignment="1">
      <alignment horizontal="right"/>
    </xf>
    <xf numFmtId="9" fontId="0" fillId="0" borderId="0" xfId="2" applyFont="1" applyAlignment="1">
      <alignment horizontal="left"/>
    </xf>
    <xf numFmtId="9" fontId="0" fillId="0" borderId="0" xfId="2" applyFont="1"/>
    <xf numFmtId="164" fontId="4" fillId="0" borderId="29" xfId="1" applyNumberFormat="1" applyFont="1" applyBorder="1" applyAlignment="1">
      <alignment horizontal="right"/>
    </xf>
    <xf numFmtId="164" fontId="4" fillId="0" borderId="26" xfId="1" applyNumberFormat="1" applyFont="1" applyFill="1" applyBorder="1" applyAlignment="1">
      <alignment horizontal="right"/>
    </xf>
    <xf numFmtId="164" fontId="5" fillId="0" borderId="36" xfId="1" applyNumberFormat="1" applyFont="1" applyFill="1" applyBorder="1" applyAlignment="1">
      <alignment horizontal="right"/>
    </xf>
    <xf numFmtId="164" fontId="5" fillId="0" borderId="0" xfId="1" applyNumberFormat="1" applyFont="1" applyFill="1" applyAlignment="1">
      <alignment horizontal="right"/>
    </xf>
    <xf numFmtId="164" fontId="4" fillId="0" borderId="0" xfId="1" applyNumberFormat="1" applyFont="1" applyFill="1" applyAlignment="1">
      <alignment horizontal="right"/>
    </xf>
    <xf numFmtId="0" fontId="11" fillId="0" borderId="5" xfId="0" applyFont="1" applyBorder="1" applyAlignment="1">
      <alignment horizontal="right" vertical="top"/>
    </xf>
    <xf numFmtId="0" fontId="11" fillId="0" borderId="6" xfId="0" applyFont="1" applyBorder="1" applyAlignment="1">
      <alignment horizontal="right" vertical="top"/>
    </xf>
    <xf numFmtId="164" fontId="11" fillId="0" borderId="5" xfId="0" applyNumberFormat="1" applyFont="1" applyBorder="1" applyAlignment="1">
      <alignment horizontal="right" vertical="top"/>
    </xf>
    <xf numFmtId="0" fontId="10" fillId="0" borderId="0" xfId="0" applyFont="1" applyAlignment="1">
      <alignment horizontal="right"/>
    </xf>
    <xf numFmtId="0" fontId="10" fillId="0" borderId="9" xfId="0" applyFont="1" applyBorder="1" applyAlignment="1">
      <alignment horizontal="right"/>
    </xf>
    <xf numFmtId="43" fontId="10" fillId="0" borderId="0" xfId="0" applyNumberFormat="1" applyFont="1" applyAlignment="1">
      <alignment horizontal="right"/>
    </xf>
    <xf numFmtId="164" fontId="10" fillId="0" borderId="0" xfId="0" applyNumberFormat="1" applyFont="1" applyAlignment="1">
      <alignment horizontal="right"/>
    </xf>
    <xf numFmtId="0" fontId="3" fillId="0" borderId="0" xfId="0" applyFont="1" applyAlignment="1">
      <alignment horizontal="right"/>
    </xf>
    <xf numFmtId="165" fontId="10" fillId="0" borderId="0" xfId="2" applyNumberFormat="1" applyFont="1" applyAlignment="1">
      <alignment horizontal="right"/>
    </xf>
    <xf numFmtId="0" fontId="11" fillId="0" borderId="34" xfId="0" applyFont="1" applyBorder="1" applyAlignment="1">
      <alignment horizontal="right" vertical="top"/>
    </xf>
    <xf numFmtId="0" fontId="11" fillId="0" borderId="9" xfId="0" applyFont="1" applyBorder="1" applyAlignment="1">
      <alignment horizontal="right" vertical="top"/>
    </xf>
    <xf numFmtId="0" fontId="11" fillId="0" borderId="0" xfId="0" applyFont="1" applyAlignment="1">
      <alignment horizontal="right" vertical="top"/>
    </xf>
    <xf numFmtId="0" fontId="10" fillId="0" borderId="34" xfId="0" applyFont="1" applyBorder="1" applyAlignment="1">
      <alignment horizontal="right"/>
    </xf>
    <xf numFmtId="164" fontId="4" fillId="0" borderId="9" xfId="1" applyNumberFormat="1" applyFont="1" applyFill="1" applyBorder="1" applyAlignment="1">
      <alignment horizontal="right"/>
    </xf>
    <xf numFmtId="164" fontId="4" fillId="0" borderId="26" xfId="1" applyNumberFormat="1" applyFont="1" applyBorder="1" applyAlignment="1">
      <alignment horizontal="right"/>
    </xf>
    <xf numFmtId="164" fontId="5" fillId="0" borderId="34" xfId="1" applyNumberFormat="1" applyFont="1" applyBorder="1" applyAlignment="1">
      <alignment horizontal="right"/>
    </xf>
    <xf numFmtId="164" fontId="5" fillId="0" borderId="34" xfId="1" applyNumberFormat="1" applyFont="1" applyFill="1" applyBorder="1" applyAlignment="1">
      <alignment horizontal="right"/>
    </xf>
    <xf numFmtId="164" fontId="5" fillId="0" borderId="22" xfId="1" applyNumberFormat="1" applyFont="1" applyFill="1" applyBorder="1" applyAlignment="1">
      <alignment horizontal="right"/>
    </xf>
    <xf numFmtId="1" fontId="10" fillId="0" borderId="0" xfId="0" applyNumberFormat="1" applyFont="1" applyAlignment="1">
      <alignment horizontal="right"/>
    </xf>
    <xf numFmtId="0" fontId="0" fillId="0" borderId="0" xfId="0" applyAlignment="1">
      <alignment horizontal="left" vertical="center"/>
    </xf>
    <xf numFmtId="0" fontId="20" fillId="2" borderId="13" xfId="0" applyFont="1" applyFill="1" applyBorder="1" applyAlignment="1">
      <alignment horizontal="left" vertical="top" wrapText="1" indent="1"/>
    </xf>
    <xf numFmtId="0" fontId="20" fillId="2" borderId="2" xfId="0" applyFont="1" applyFill="1" applyBorder="1" applyAlignment="1">
      <alignment horizontal="center" vertical="top" wrapText="1"/>
    </xf>
    <xf numFmtId="49" fontId="20" fillId="2" borderId="5" xfId="0" quotePrefix="1" applyNumberFormat="1" applyFont="1" applyFill="1" applyBorder="1" applyAlignment="1">
      <alignment horizontal="right" vertical="top"/>
    </xf>
    <xf numFmtId="49" fontId="20" fillId="2" borderId="5" xfId="0" applyNumberFormat="1" applyFont="1" applyFill="1" applyBorder="1" applyAlignment="1">
      <alignment horizontal="right" vertical="top"/>
    </xf>
    <xf numFmtId="49" fontId="20" fillId="2" borderId="6" xfId="0" applyNumberFormat="1" applyFont="1" applyFill="1" applyBorder="1" applyAlignment="1">
      <alignment horizontal="right" vertical="top"/>
    </xf>
    <xf numFmtId="49" fontId="20" fillId="2" borderId="3" xfId="0" applyNumberFormat="1" applyFont="1" applyFill="1" applyBorder="1" applyAlignment="1">
      <alignment horizontal="right" vertical="top"/>
    </xf>
    <xf numFmtId="49" fontId="20" fillId="2" borderId="14" xfId="0" applyNumberFormat="1" applyFont="1" applyFill="1" applyBorder="1" applyAlignment="1">
      <alignment horizontal="right" vertical="top"/>
    </xf>
    <xf numFmtId="49" fontId="20" fillId="0" borderId="7" xfId="0" applyNumberFormat="1" applyFont="1" applyBorder="1" applyAlignment="1">
      <alignment horizontal="left" vertical="top" wrapText="1" indent="1"/>
    </xf>
    <xf numFmtId="0" fontId="20" fillId="0" borderId="0" xfId="0" applyFont="1" applyAlignment="1">
      <alignment horizontal="center" vertical="top"/>
    </xf>
    <xf numFmtId="164" fontId="19" fillId="0" borderId="17" xfId="1" applyNumberFormat="1" applyFont="1" applyBorder="1"/>
    <xf numFmtId="164" fontId="19" fillId="0" borderId="0" xfId="1" applyNumberFormat="1" applyFont="1" applyBorder="1"/>
    <xf numFmtId="164" fontId="19" fillId="0" borderId="0" xfId="1" applyNumberFormat="1" applyFont="1" applyBorder="1" applyAlignment="1">
      <alignment horizontal="right"/>
    </xf>
    <xf numFmtId="164" fontId="19" fillId="0" borderId="29" xfId="1" applyNumberFormat="1" applyFont="1" applyFill="1" applyBorder="1" applyAlignment="1">
      <alignment horizontal="right"/>
    </xf>
    <xf numFmtId="164" fontId="19" fillId="0" borderId="0" xfId="1" applyNumberFormat="1" applyFont="1" applyAlignment="1">
      <alignment horizontal="right"/>
    </xf>
    <xf numFmtId="164" fontId="19" fillId="0" borderId="29" xfId="1" applyNumberFormat="1" applyFont="1" applyBorder="1" applyAlignment="1">
      <alignment horizontal="right"/>
    </xf>
    <xf numFmtId="164" fontId="0" fillId="0" borderId="0" xfId="0" applyNumberFormat="1" applyAlignment="1">
      <alignment horizontal="left" vertical="center"/>
    </xf>
    <xf numFmtId="49" fontId="21" fillId="0" borderId="7" xfId="0" applyNumberFormat="1" applyFont="1" applyBorder="1" applyAlignment="1">
      <alignment horizontal="left" vertical="top" wrapText="1" indent="1"/>
    </xf>
    <xf numFmtId="0" fontId="21" fillId="0" borderId="0" xfId="0" applyFont="1" applyAlignment="1">
      <alignment horizontal="center" vertical="top"/>
    </xf>
    <xf numFmtId="164" fontId="10" fillId="0" borderId="17" xfId="1" applyNumberFormat="1" applyFont="1" applyFill="1" applyBorder="1"/>
    <xf numFmtId="164" fontId="10" fillId="0" borderId="0" xfId="1" applyNumberFormat="1" applyFont="1" applyFill="1" applyBorder="1"/>
    <xf numFmtId="164" fontId="10" fillId="0" borderId="0" xfId="1" applyNumberFormat="1" applyFont="1" applyFill="1" applyBorder="1" applyAlignment="1">
      <alignment horizontal="right"/>
    </xf>
    <xf numFmtId="164" fontId="10" fillId="0" borderId="29" xfId="1" applyNumberFormat="1" applyFont="1" applyFill="1" applyBorder="1" applyAlignment="1">
      <alignment horizontal="right"/>
    </xf>
    <xf numFmtId="164" fontId="10" fillId="0" borderId="0" xfId="1" applyNumberFormat="1" applyFont="1" applyAlignment="1">
      <alignment horizontal="right"/>
    </xf>
    <xf numFmtId="164" fontId="10" fillId="0" borderId="0" xfId="1" applyNumberFormat="1" applyFont="1" applyBorder="1" applyAlignment="1">
      <alignment horizontal="right"/>
    </xf>
    <xf numFmtId="164" fontId="10" fillId="0" borderId="29" xfId="1" applyNumberFormat="1" applyFont="1" applyBorder="1" applyAlignment="1">
      <alignment horizontal="right"/>
    </xf>
    <xf numFmtId="164" fontId="19" fillId="0" borderId="17" xfId="1" applyNumberFormat="1" applyFont="1" applyFill="1" applyBorder="1"/>
    <xf numFmtId="164" fontId="19" fillId="0" borderId="0" xfId="1" applyNumberFormat="1" applyFont="1" applyFill="1" applyBorder="1"/>
    <xf numFmtId="164" fontId="19" fillId="0" borderId="0" xfId="1" applyNumberFormat="1" applyFont="1" applyFill="1" applyBorder="1" applyAlignment="1">
      <alignment horizontal="right"/>
    </xf>
    <xf numFmtId="164" fontId="19" fillId="0" borderId="0" xfId="1" applyNumberFormat="1" applyFont="1" applyFill="1" applyAlignment="1">
      <alignment horizontal="right"/>
    </xf>
    <xf numFmtId="164" fontId="10" fillId="0" borderId="0" xfId="1" applyNumberFormat="1" applyFont="1" applyFill="1" applyAlignment="1">
      <alignment horizontal="right"/>
    </xf>
    <xf numFmtId="0" fontId="0" fillId="0" borderId="42" xfId="0" applyBorder="1"/>
    <xf numFmtId="0" fontId="21" fillId="0" borderId="8" xfId="0" applyFont="1" applyBorder="1" applyAlignment="1">
      <alignment horizontal="center" vertical="top"/>
    </xf>
    <xf numFmtId="0" fontId="20" fillId="0" borderId="18" xfId="0" applyFont="1" applyBorder="1" applyAlignment="1">
      <alignment horizontal="center" vertical="top"/>
    </xf>
    <xf numFmtId="164" fontId="19" fillId="0" borderId="19" xfId="1" applyNumberFormat="1" applyFont="1" applyFill="1" applyBorder="1"/>
    <xf numFmtId="164" fontId="19" fillId="0" borderId="11" xfId="1" applyNumberFormat="1" applyFont="1" applyFill="1" applyBorder="1"/>
    <xf numFmtId="164" fontId="19" fillId="0" borderId="26" xfId="1" applyNumberFormat="1" applyFont="1" applyFill="1" applyBorder="1" applyAlignment="1">
      <alignment horizontal="right"/>
    </xf>
    <xf numFmtId="164" fontId="19" fillId="0" borderId="11" xfId="1" applyNumberFormat="1" applyFont="1" applyFill="1" applyBorder="1" applyAlignment="1">
      <alignment horizontal="right"/>
    </xf>
    <xf numFmtId="164" fontId="19" fillId="0" borderId="18" xfId="1" applyNumberFormat="1" applyFont="1" applyFill="1" applyBorder="1" applyAlignment="1">
      <alignment horizontal="right"/>
    </xf>
    <xf numFmtId="0" fontId="22" fillId="0" borderId="5" xfId="0" applyFont="1" applyBorder="1" applyAlignment="1">
      <alignment horizontal="left" vertical="top"/>
    </xf>
    <xf numFmtId="0" fontId="22" fillId="0" borderId="5" xfId="0" applyFont="1" applyBorder="1" applyAlignment="1">
      <alignment horizontal="right" vertical="top"/>
    </xf>
    <xf numFmtId="0" fontId="22" fillId="0" borderId="6" xfId="0" applyFont="1" applyBorder="1" applyAlignment="1">
      <alignment horizontal="right" vertical="top"/>
    </xf>
    <xf numFmtId="164" fontId="22" fillId="0" borderId="5" xfId="0" applyNumberFormat="1" applyFont="1" applyBorder="1" applyAlignment="1">
      <alignment horizontal="right" vertical="top"/>
    </xf>
    <xf numFmtId="0" fontId="20" fillId="2" borderId="1" xfId="0" applyFont="1" applyFill="1" applyBorder="1" applyAlignment="1">
      <alignment horizontal="left" vertical="top" wrapText="1" indent="1"/>
    </xf>
    <xf numFmtId="49" fontId="20" fillId="2" borderId="3" xfId="0" quotePrefix="1" applyNumberFormat="1" applyFont="1" applyFill="1" applyBorder="1" applyAlignment="1">
      <alignment horizontal="right" vertical="top"/>
    </xf>
    <xf numFmtId="49" fontId="20" fillId="2" borderId="4" xfId="0" applyNumberFormat="1" applyFont="1" applyFill="1" applyBorder="1" applyAlignment="1">
      <alignment horizontal="right" vertical="top"/>
    </xf>
    <xf numFmtId="49" fontId="20" fillId="2" borderId="33" xfId="0" applyNumberFormat="1" applyFont="1" applyFill="1" applyBorder="1" applyAlignment="1">
      <alignment horizontal="right" vertical="top"/>
    </xf>
    <xf numFmtId="0" fontId="20" fillId="0" borderId="8" xfId="0" applyFont="1" applyBorder="1" applyAlignment="1">
      <alignment horizontal="center" vertical="top"/>
    </xf>
    <xf numFmtId="164" fontId="19" fillId="0" borderId="16" xfId="1" applyNumberFormat="1" applyFont="1" applyBorder="1" applyAlignment="1">
      <alignment horizontal="right"/>
    </xf>
    <xf numFmtId="164" fontId="19" fillId="0" borderId="14" xfId="1" applyNumberFormat="1" applyFont="1" applyBorder="1" applyAlignment="1">
      <alignment horizontal="right"/>
    </xf>
    <xf numFmtId="164" fontId="19" fillId="0" borderId="21" xfId="1" applyNumberFormat="1" applyFont="1" applyBorder="1" applyAlignment="1">
      <alignment horizontal="right"/>
    </xf>
    <xf numFmtId="49" fontId="20" fillId="0" borderId="10" xfId="0" applyNumberFormat="1" applyFont="1" applyBorder="1" applyAlignment="1">
      <alignment horizontal="left" vertical="top" wrapText="1" indent="1"/>
    </xf>
    <xf numFmtId="0" fontId="20" fillId="2" borderId="20" xfId="0" applyFont="1" applyFill="1" applyBorder="1" applyAlignment="1">
      <alignment horizontal="left" vertical="top" wrapText="1" indent="1"/>
    </xf>
    <xf numFmtId="0" fontId="20" fillId="2" borderId="21" xfId="0" applyFont="1" applyFill="1" applyBorder="1" applyAlignment="1">
      <alignment horizontal="center" vertical="top" wrapText="1"/>
    </xf>
    <xf numFmtId="49" fontId="20" fillId="2" borderId="20" xfId="0" applyNumberFormat="1" applyFont="1" applyFill="1" applyBorder="1" applyAlignment="1">
      <alignment horizontal="right" vertical="top"/>
    </xf>
    <xf numFmtId="49" fontId="21" fillId="0" borderId="20" xfId="0" applyNumberFormat="1" applyFont="1" applyBorder="1" applyAlignment="1">
      <alignment horizontal="left" vertical="top" wrapText="1" indent="1"/>
    </xf>
    <xf numFmtId="0" fontId="21" fillId="0" borderId="14" xfId="0" applyFont="1" applyBorder="1" applyAlignment="1">
      <alignment horizontal="center" vertical="top"/>
    </xf>
    <xf numFmtId="164" fontId="19" fillId="0" borderId="14" xfId="1" applyNumberFormat="1" applyFont="1" applyFill="1" applyBorder="1"/>
    <xf numFmtId="165" fontId="21" fillId="0" borderId="14" xfId="3" applyNumberFormat="1" applyFont="1" applyBorder="1" applyAlignment="1">
      <alignment horizontal="right" vertical="top"/>
    </xf>
    <xf numFmtId="165" fontId="21" fillId="0" borderId="21" xfId="3" applyNumberFormat="1" applyFont="1" applyBorder="1" applyAlignment="1">
      <alignment horizontal="right" vertical="top"/>
    </xf>
    <xf numFmtId="165" fontId="21" fillId="0" borderId="20" xfId="3" applyNumberFormat="1" applyFont="1" applyBorder="1" applyAlignment="1">
      <alignment horizontal="right" vertical="top"/>
    </xf>
    <xf numFmtId="49" fontId="21" fillId="0" borderId="17" xfId="0" applyNumberFormat="1" applyFont="1" applyBorder="1" applyAlignment="1">
      <alignment horizontal="left" vertical="top" wrapText="1" indent="1"/>
    </xf>
    <xf numFmtId="165" fontId="21" fillId="0" borderId="0" xfId="3" applyNumberFormat="1" applyFont="1" applyBorder="1" applyAlignment="1">
      <alignment horizontal="right" vertical="top"/>
    </xf>
    <xf numFmtId="165" fontId="21" fillId="0" borderId="29" xfId="3" applyNumberFormat="1" applyFont="1" applyBorder="1" applyAlignment="1">
      <alignment horizontal="right" vertical="top"/>
    </xf>
    <xf numFmtId="165" fontId="21" fillId="0" borderId="17" xfId="3" applyNumberFormat="1" applyFont="1" applyBorder="1" applyAlignment="1">
      <alignment horizontal="right" vertical="top"/>
    </xf>
    <xf numFmtId="165" fontId="21" fillId="0" borderId="0" xfId="3" applyNumberFormat="1" applyFont="1" applyFill="1" applyBorder="1" applyAlignment="1">
      <alignment horizontal="right" vertical="top"/>
    </xf>
    <xf numFmtId="165" fontId="21" fillId="0" borderId="29" xfId="3" applyNumberFormat="1" applyFont="1" applyFill="1" applyBorder="1" applyAlignment="1">
      <alignment horizontal="right" vertical="top"/>
    </xf>
    <xf numFmtId="165" fontId="21" fillId="0" borderId="17" xfId="3" applyNumberFormat="1" applyFont="1" applyFill="1" applyBorder="1" applyAlignment="1">
      <alignment horizontal="right" vertical="top"/>
    </xf>
    <xf numFmtId="49" fontId="21" fillId="0" borderId="24" xfId="0" applyNumberFormat="1" applyFont="1" applyBorder="1" applyAlignment="1">
      <alignment horizontal="left" vertical="top" wrapText="1" indent="1"/>
    </xf>
    <xf numFmtId="0" fontId="21" fillId="0" borderId="26" xfId="0" applyFont="1" applyBorder="1" applyAlignment="1">
      <alignment horizontal="center" vertical="top"/>
    </xf>
    <xf numFmtId="165" fontId="21" fillId="0" borderId="24" xfId="3" applyNumberFormat="1" applyFont="1" applyFill="1" applyBorder="1" applyAlignment="1">
      <alignment horizontal="right" vertical="top"/>
    </xf>
    <xf numFmtId="165" fontId="21" fillId="0" borderId="26" xfId="3" applyNumberFormat="1" applyFont="1" applyFill="1" applyBorder="1" applyAlignment="1">
      <alignment horizontal="right" vertical="top"/>
    </xf>
    <xf numFmtId="165" fontId="21" fillId="0" borderId="25" xfId="3" applyNumberFormat="1" applyFont="1" applyFill="1" applyBorder="1" applyAlignment="1">
      <alignment horizontal="right" vertical="top"/>
    </xf>
    <xf numFmtId="0" fontId="23" fillId="0" borderId="0" xfId="0" applyFont="1" applyAlignment="1">
      <alignment horizontal="right"/>
    </xf>
    <xf numFmtId="0" fontId="20" fillId="2" borderId="32" xfId="0" applyFont="1" applyFill="1" applyBorder="1" applyAlignment="1">
      <alignment horizontal="center" vertical="top" wrapText="1"/>
    </xf>
    <xf numFmtId="49" fontId="20" fillId="2" borderId="34" xfId="0" applyNumberFormat="1" applyFont="1" applyFill="1" applyBorder="1" applyAlignment="1">
      <alignment horizontal="right" vertical="top"/>
    </xf>
    <xf numFmtId="164" fontId="20" fillId="0" borderId="0" xfId="1" applyNumberFormat="1" applyFont="1" applyFill="1" applyBorder="1" applyAlignment="1">
      <alignment horizontal="right" vertical="top"/>
    </xf>
    <xf numFmtId="164" fontId="21" fillId="0" borderId="0" xfId="1" applyNumberFormat="1" applyFont="1" applyFill="1" applyBorder="1" applyAlignment="1">
      <alignment horizontal="right" vertical="top"/>
    </xf>
    <xf numFmtId="164" fontId="21" fillId="0" borderId="9" xfId="1" applyNumberFormat="1" applyFont="1" applyFill="1" applyBorder="1" applyAlignment="1">
      <alignment horizontal="right" vertical="top"/>
    </xf>
    <xf numFmtId="164" fontId="21" fillId="0" borderId="14" xfId="1" applyNumberFormat="1" applyFont="1" applyFill="1" applyBorder="1" applyAlignment="1">
      <alignment horizontal="right" vertical="top"/>
    </xf>
    <xf numFmtId="164" fontId="21" fillId="0" borderId="21" xfId="1" applyNumberFormat="1" applyFont="1" applyFill="1" applyBorder="1" applyAlignment="1">
      <alignment horizontal="right" vertical="top"/>
    </xf>
    <xf numFmtId="164" fontId="21" fillId="0" borderId="29" xfId="1" applyNumberFormat="1" applyFont="1" applyFill="1" applyBorder="1" applyAlignment="1">
      <alignment horizontal="right" vertical="top"/>
    </xf>
    <xf numFmtId="164" fontId="15" fillId="0" borderId="17" xfId="1" applyNumberFormat="1" applyFont="1" applyFill="1" applyBorder="1" applyAlignment="1">
      <alignment vertical="center"/>
    </xf>
    <xf numFmtId="0" fontId="21" fillId="0" borderId="29" xfId="1" applyNumberFormat="1" applyFont="1" applyFill="1" applyBorder="1" applyAlignment="1">
      <alignment horizontal="right" vertical="top"/>
    </xf>
    <xf numFmtId="0" fontId="21" fillId="0" borderId="8" xfId="0" quotePrefix="1" applyFont="1" applyBorder="1" applyAlignment="1">
      <alignment horizontal="center" vertical="top"/>
    </xf>
    <xf numFmtId="0" fontId="21" fillId="0" borderId="29" xfId="0" quotePrefix="1" applyFont="1" applyBorder="1" applyAlignment="1">
      <alignment horizontal="center" vertical="top"/>
    </xf>
    <xf numFmtId="166" fontId="21" fillId="0" borderId="0" xfId="1" applyNumberFormat="1" applyFont="1" applyFill="1" applyBorder="1" applyAlignment="1">
      <alignment horizontal="right" vertical="top"/>
    </xf>
    <xf numFmtId="166" fontId="21" fillId="0" borderId="29" xfId="1" applyNumberFormat="1" applyFont="1" applyFill="1" applyBorder="1" applyAlignment="1">
      <alignment horizontal="right" vertical="top"/>
    </xf>
    <xf numFmtId="164" fontId="21" fillId="0" borderId="26" xfId="1" applyNumberFormat="1" applyFont="1" applyFill="1" applyBorder="1" applyAlignment="1">
      <alignment horizontal="right" vertical="top"/>
    </xf>
    <xf numFmtId="3" fontId="21" fillId="0" borderId="11" xfId="1" applyNumberFormat="1" applyFont="1" applyFill="1" applyBorder="1" applyAlignment="1">
      <alignment horizontal="right" vertical="top"/>
    </xf>
    <xf numFmtId="3" fontId="21" fillId="0" borderId="18" xfId="1" applyNumberFormat="1" applyFont="1" applyFill="1" applyBorder="1" applyAlignment="1">
      <alignment horizontal="right" vertical="top"/>
    </xf>
    <xf numFmtId="0" fontId="20" fillId="2" borderId="31" xfId="0" applyFont="1" applyFill="1" applyBorder="1" applyAlignment="1">
      <alignment horizontal="left" vertical="top" wrapText="1" indent="1"/>
    </xf>
    <xf numFmtId="49" fontId="20" fillId="2" borderId="2" xfId="0" applyNumberFormat="1" applyFont="1" applyFill="1" applyBorder="1" applyAlignment="1">
      <alignment horizontal="right" vertical="top"/>
    </xf>
    <xf numFmtId="166" fontId="10" fillId="0" borderId="0" xfId="1" applyNumberFormat="1" applyFont="1" applyFill="1" applyBorder="1"/>
    <xf numFmtId="164" fontId="10" fillId="0" borderId="8" xfId="1" applyNumberFormat="1" applyFont="1" applyFill="1" applyBorder="1" applyAlignment="1">
      <alignment horizontal="right"/>
    </xf>
    <xf numFmtId="0" fontId="21" fillId="0" borderId="29" xfId="0" applyFont="1" applyBorder="1" applyAlignment="1">
      <alignment horizontal="center" vertical="top"/>
    </xf>
    <xf numFmtId="164" fontId="10" fillId="0" borderId="26" xfId="1" applyNumberFormat="1" applyFont="1" applyFill="1" applyBorder="1" applyAlignment="1">
      <alignment horizontal="right"/>
    </xf>
    <xf numFmtId="164" fontId="10" fillId="0" borderId="25" xfId="1" applyNumberFormat="1" applyFont="1" applyFill="1" applyBorder="1" applyAlignment="1">
      <alignment horizontal="right"/>
    </xf>
    <xf numFmtId="49" fontId="20" fillId="0" borderId="24" xfId="0" applyNumberFormat="1" applyFont="1" applyBorder="1" applyAlignment="1">
      <alignment horizontal="left" vertical="top" wrapText="1" indent="1"/>
    </xf>
    <xf numFmtId="0" fontId="20" fillId="0" borderId="25" xfId="0" applyFont="1" applyBorder="1" applyAlignment="1">
      <alignment horizontal="center" vertical="top"/>
    </xf>
    <xf numFmtId="164" fontId="20" fillId="0" borderId="26" xfId="1" applyNumberFormat="1" applyFont="1" applyFill="1" applyBorder="1" applyAlignment="1">
      <alignment horizontal="right" vertical="top"/>
    </xf>
    <xf numFmtId="166" fontId="19" fillId="0" borderId="26" xfId="1" applyNumberFormat="1" applyFont="1" applyFill="1" applyBorder="1" applyAlignment="1">
      <alignment horizontal="right"/>
    </xf>
    <xf numFmtId="164" fontId="19" fillId="0" borderId="25" xfId="1" applyNumberFormat="1" applyFont="1" applyFill="1" applyBorder="1" applyAlignment="1">
      <alignment horizontal="right"/>
    </xf>
    <xf numFmtId="164" fontId="19" fillId="0" borderId="36" xfId="1" applyNumberFormat="1" applyFont="1" applyFill="1" applyBorder="1" applyAlignment="1">
      <alignment horizontal="right"/>
    </xf>
    <xf numFmtId="49" fontId="24" fillId="2" borderId="21" xfId="0" applyNumberFormat="1" applyFont="1" applyFill="1" applyBorder="1" applyAlignment="1">
      <alignment horizontal="right" vertical="top"/>
    </xf>
    <xf numFmtId="49" fontId="24" fillId="2" borderId="6" xfId="0" applyNumberFormat="1" applyFont="1" applyFill="1" applyBorder="1" applyAlignment="1">
      <alignment horizontal="right" vertical="top"/>
    </xf>
    <xf numFmtId="49" fontId="24" fillId="2" borderId="12" xfId="0" applyNumberFormat="1" applyFont="1" applyFill="1" applyBorder="1" applyAlignment="1">
      <alignment horizontal="right" vertical="top"/>
    </xf>
    <xf numFmtId="49" fontId="24" fillId="2" borderId="9" xfId="0" applyNumberFormat="1" applyFont="1" applyFill="1" applyBorder="1" applyAlignment="1">
      <alignment horizontal="right" vertical="top"/>
    </xf>
    <xf numFmtId="49" fontId="24" fillId="7" borderId="4" xfId="0" applyNumberFormat="1" applyFont="1" applyFill="1" applyBorder="1" applyAlignment="1">
      <alignment horizontal="right" vertical="top"/>
    </xf>
    <xf numFmtId="49" fontId="24" fillId="2" borderId="4" xfId="0" applyNumberFormat="1" applyFont="1" applyFill="1" applyBorder="1" applyAlignment="1">
      <alignment horizontal="right" vertical="top"/>
    </xf>
    <xf numFmtId="49" fontId="24" fillId="2" borderId="16" xfId="0" applyNumberFormat="1" applyFont="1" applyFill="1" applyBorder="1" applyAlignment="1">
      <alignment horizontal="right" vertical="top"/>
    </xf>
    <xf numFmtId="49" fontId="25" fillId="2" borderId="32" xfId="0" applyNumberFormat="1" applyFont="1" applyFill="1" applyBorder="1" applyAlignment="1">
      <alignment horizontal="right" vertical="top"/>
    </xf>
    <xf numFmtId="0" fontId="26" fillId="0" borderId="0" xfId="0" applyFont="1" applyAlignment="1">
      <alignment horizontal="right"/>
    </xf>
    <xf numFmtId="49" fontId="25" fillId="2" borderId="6" xfId="0" applyNumberFormat="1" applyFont="1" applyFill="1" applyBorder="1" applyAlignment="1">
      <alignment horizontal="right" vertical="top"/>
    </xf>
    <xf numFmtId="49" fontId="25" fillId="2" borderId="41" xfId="0" applyNumberFormat="1" applyFont="1" applyFill="1" applyBorder="1" applyAlignment="1">
      <alignment horizontal="right" vertical="top"/>
    </xf>
    <xf numFmtId="49" fontId="24" fillId="2" borderId="39" xfId="0" applyNumberFormat="1" applyFont="1" applyFill="1" applyBorder="1" applyAlignment="1">
      <alignment horizontal="right" vertical="top"/>
    </xf>
    <xf numFmtId="164" fontId="13" fillId="0" borderId="0" xfId="1" applyNumberFormat="1" applyFont="1" applyFill="1" applyBorder="1" applyAlignment="1">
      <alignment vertical="top"/>
    </xf>
    <xf numFmtId="164" fontId="13" fillId="0" borderId="29" xfId="1" applyNumberFormat="1" applyFont="1" applyFill="1" applyBorder="1"/>
    <xf numFmtId="164" fontId="13" fillId="0" borderId="17" xfId="1" applyNumberFormat="1" applyFont="1" applyFill="1" applyBorder="1" applyAlignment="1">
      <alignment vertical="top"/>
    </xf>
    <xf numFmtId="164" fontId="13" fillId="0" borderId="29" xfId="1" applyNumberFormat="1" applyFont="1" applyFill="1" applyBorder="1" applyAlignment="1">
      <alignment vertical="top"/>
    </xf>
    <xf numFmtId="0" fontId="27" fillId="2" borderId="13" xfId="0" applyFont="1" applyFill="1" applyBorder="1" applyAlignment="1">
      <alignment horizontal="left" vertical="top" wrapText="1" indent="1"/>
    </xf>
    <xf numFmtId="0" fontId="27" fillId="2" borderId="2" xfId="0" applyFont="1" applyFill="1" applyBorder="1" applyAlignment="1">
      <alignment horizontal="center" vertical="top" wrapText="1"/>
    </xf>
    <xf numFmtId="49" fontId="27" fillId="2" borderId="13" xfId="0" quotePrefix="1" applyNumberFormat="1" applyFont="1" applyFill="1" applyBorder="1" applyAlignment="1">
      <alignment horizontal="right" vertical="top"/>
    </xf>
    <xf numFmtId="49" fontId="27" fillId="2" borderId="3" xfId="0" applyNumberFormat="1" applyFont="1" applyFill="1" applyBorder="1" applyAlignment="1">
      <alignment horizontal="right" vertical="top"/>
    </xf>
    <xf numFmtId="49" fontId="27" fillId="7" borderId="39" xfId="0" applyNumberFormat="1" applyFont="1" applyFill="1" applyBorder="1" applyAlignment="1">
      <alignment horizontal="right" vertical="top"/>
    </xf>
    <xf numFmtId="49" fontId="27" fillId="2" borderId="5" xfId="0" applyNumberFormat="1" applyFont="1" applyFill="1" applyBorder="1" applyAlignment="1">
      <alignment horizontal="right" vertical="top"/>
    </xf>
    <xf numFmtId="49" fontId="27" fillId="2" borderId="20" xfId="0" applyNumberFormat="1" applyFont="1" applyFill="1" applyBorder="1" applyAlignment="1">
      <alignment horizontal="right" vertical="top"/>
    </xf>
    <xf numFmtId="49" fontId="27" fillId="2" borderId="14" xfId="0" applyNumberFormat="1" applyFont="1" applyFill="1" applyBorder="1" applyAlignment="1">
      <alignment horizontal="right" vertical="top"/>
    </xf>
    <xf numFmtId="49" fontId="28" fillId="0" borderId="17" xfId="0" applyNumberFormat="1" applyFont="1" applyBorder="1" applyAlignment="1">
      <alignment horizontal="left" vertical="top" wrapText="1" indent="1"/>
    </xf>
    <xf numFmtId="0" fontId="28" fillId="0" borderId="8" xfId="0" applyFont="1" applyBorder="1" applyAlignment="1">
      <alignment horizontal="center" vertical="top"/>
    </xf>
    <xf numFmtId="164" fontId="29" fillId="0" borderId="15" xfId="1" applyNumberFormat="1" applyFont="1" applyBorder="1"/>
    <xf numFmtId="164" fontId="29" fillId="0" borderId="5" xfId="1" applyNumberFormat="1" applyFont="1" applyBorder="1"/>
    <xf numFmtId="164" fontId="29" fillId="0" borderId="0" xfId="1" applyNumberFormat="1" applyFont="1" applyBorder="1"/>
    <xf numFmtId="164" fontId="29" fillId="0" borderId="29" xfId="1" applyNumberFormat="1" applyFont="1" applyFill="1" applyBorder="1"/>
    <xf numFmtId="164" fontId="29" fillId="0" borderId="0" xfId="1" applyNumberFormat="1" applyFont="1"/>
    <xf numFmtId="164" fontId="29" fillId="0" borderId="5" xfId="1" applyNumberFormat="1" applyFont="1" applyFill="1" applyBorder="1"/>
    <xf numFmtId="164" fontId="29" fillId="0" borderId="15" xfId="1" applyNumberFormat="1" applyFont="1" applyFill="1" applyBorder="1"/>
    <xf numFmtId="49" fontId="30" fillId="0" borderId="17" xfId="0" applyNumberFormat="1" applyFont="1" applyBorder="1" applyAlignment="1">
      <alignment horizontal="left" vertical="top" wrapText="1" indent="1"/>
    </xf>
    <xf numFmtId="0" fontId="30" fillId="0" borderId="8" xfId="0" applyFont="1" applyBorder="1" applyAlignment="1">
      <alignment horizontal="center" vertical="top"/>
    </xf>
    <xf numFmtId="164" fontId="13" fillId="0" borderId="17" xfId="1" applyNumberFormat="1" applyFont="1" applyFill="1" applyBorder="1"/>
    <xf numFmtId="164" fontId="13" fillId="0" borderId="0" xfId="1" applyNumberFormat="1" applyFont="1" applyFill="1" applyBorder="1"/>
    <xf numFmtId="164" fontId="13" fillId="0" borderId="0" xfId="1" applyNumberFormat="1" applyFont="1"/>
    <xf numFmtId="164" fontId="13" fillId="0" borderId="0" xfId="1" applyNumberFormat="1" applyFont="1" applyBorder="1"/>
    <xf numFmtId="164" fontId="29" fillId="0" borderId="17" xfId="1" applyNumberFormat="1" applyFont="1" applyFill="1" applyBorder="1"/>
    <xf numFmtId="164" fontId="29" fillId="0" borderId="0" xfId="1" applyNumberFormat="1" applyFont="1" applyFill="1" applyBorder="1"/>
    <xf numFmtId="164" fontId="29" fillId="0" borderId="0" xfId="1" applyNumberFormat="1" applyFont="1" applyFill="1"/>
    <xf numFmtId="164" fontId="13" fillId="0" borderId="17" xfId="1" applyNumberFormat="1" applyFont="1" applyBorder="1"/>
    <xf numFmtId="164" fontId="13" fillId="0" borderId="29" xfId="1" applyNumberFormat="1" applyFont="1" applyBorder="1"/>
    <xf numFmtId="164" fontId="29" fillId="0" borderId="17" xfId="1" applyNumberFormat="1" applyFont="1" applyBorder="1"/>
    <xf numFmtId="164" fontId="29" fillId="0" borderId="29" xfId="1" applyNumberFormat="1" applyFont="1" applyBorder="1"/>
    <xf numFmtId="0" fontId="28" fillId="0" borderId="18" xfId="0" applyFont="1" applyBorder="1" applyAlignment="1">
      <alignment horizontal="center" vertical="top"/>
    </xf>
    <xf numFmtId="164" fontId="29" fillId="0" borderId="24" xfId="1" applyNumberFormat="1" applyFont="1" applyBorder="1"/>
    <xf numFmtId="164" fontId="29" fillId="0" borderId="26" xfId="1" applyNumberFormat="1" applyFont="1" applyBorder="1"/>
    <xf numFmtId="164" fontId="29" fillId="0" borderId="25" xfId="1" applyNumberFormat="1" applyFont="1" applyBorder="1"/>
    <xf numFmtId="0" fontId="31" fillId="0" borderId="5" xfId="0" applyFont="1" applyBorder="1" applyAlignment="1">
      <alignment horizontal="left" vertical="top"/>
    </xf>
    <xf numFmtId="0" fontId="31" fillId="0" borderId="0" xfId="0" applyFont="1" applyAlignment="1">
      <alignment horizontal="left" vertical="top"/>
    </xf>
    <xf numFmtId="164" fontId="31" fillId="0" borderId="0" xfId="0" applyNumberFormat="1" applyFont="1" applyAlignment="1">
      <alignment horizontal="left" vertical="top"/>
    </xf>
    <xf numFmtId="49" fontId="27" fillId="7" borderId="36" xfId="0" applyNumberFormat="1" applyFont="1" applyFill="1" applyBorder="1" applyAlignment="1">
      <alignment horizontal="right" vertical="top"/>
    </xf>
    <xf numFmtId="164" fontId="13" fillId="0" borderId="17" xfId="1" applyNumberFormat="1" applyFont="1" applyBorder="1" applyAlignment="1">
      <alignment horizontal="right"/>
    </xf>
    <xf numFmtId="164" fontId="13" fillId="0" borderId="0" xfId="1" applyNumberFormat="1" applyFont="1" applyBorder="1" applyAlignment="1">
      <alignment horizontal="right"/>
    </xf>
    <xf numFmtId="164" fontId="13" fillId="0" borderId="5" xfId="1" applyNumberFormat="1" applyFont="1" applyBorder="1" applyAlignment="1">
      <alignment horizontal="right"/>
    </xf>
    <xf numFmtId="164" fontId="13" fillId="0" borderId="16" xfId="1" applyNumberFormat="1" applyFont="1" applyFill="1" applyBorder="1" applyAlignment="1">
      <alignment horizontal="right"/>
    </xf>
    <xf numFmtId="164" fontId="13" fillId="0" borderId="5" xfId="1" applyNumberFormat="1" applyFont="1" applyFill="1" applyBorder="1" applyAlignment="1">
      <alignment horizontal="right"/>
    </xf>
    <xf numFmtId="164" fontId="13" fillId="0" borderId="15" xfId="1" applyNumberFormat="1" applyFont="1" applyFill="1" applyBorder="1" applyAlignment="1">
      <alignment horizontal="right"/>
    </xf>
    <xf numFmtId="164" fontId="13" fillId="0" borderId="29" xfId="1" applyNumberFormat="1" applyFont="1" applyFill="1" applyBorder="1" applyAlignment="1">
      <alignment horizontal="right"/>
    </xf>
    <xf numFmtId="164" fontId="13" fillId="0" borderId="0" xfId="1" applyNumberFormat="1" applyFont="1" applyFill="1" applyBorder="1" applyAlignment="1">
      <alignment horizontal="right"/>
    </xf>
    <xf numFmtId="164" fontId="13" fillId="0" borderId="17" xfId="1" applyNumberFormat="1" applyFont="1" applyFill="1" applyBorder="1" applyAlignment="1">
      <alignment horizontal="right"/>
    </xf>
    <xf numFmtId="164" fontId="29" fillId="0" borderId="17" xfId="1" applyNumberFormat="1" applyFont="1" applyBorder="1" applyAlignment="1">
      <alignment horizontal="right"/>
    </xf>
    <xf numFmtId="164" fontId="29" fillId="0" borderId="0" xfId="1" applyNumberFormat="1" applyFont="1" applyBorder="1" applyAlignment="1">
      <alignment horizontal="right"/>
    </xf>
    <xf numFmtId="164" fontId="29" fillId="0" borderId="29" xfId="1" applyNumberFormat="1" applyFont="1" applyFill="1" applyBorder="1" applyAlignment="1">
      <alignment horizontal="right"/>
    </xf>
    <xf numFmtId="164" fontId="29" fillId="0" borderId="0" xfId="1" applyNumberFormat="1" applyFont="1" applyFill="1" applyBorder="1" applyAlignment="1">
      <alignment horizontal="right"/>
    </xf>
    <xf numFmtId="164" fontId="29" fillId="0" borderId="17" xfId="1" applyNumberFormat="1" applyFont="1" applyFill="1" applyBorder="1" applyAlignment="1">
      <alignment horizontal="right"/>
    </xf>
    <xf numFmtId="49" fontId="28" fillId="0" borderId="19" xfId="0" applyNumberFormat="1" applyFont="1" applyBorder="1" applyAlignment="1">
      <alignment horizontal="left" vertical="top" wrapText="1" indent="1"/>
    </xf>
    <xf numFmtId="164" fontId="29" fillId="0" borderId="24" xfId="1" applyNumberFormat="1" applyFont="1" applyBorder="1" applyAlignment="1">
      <alignment horizontal="right"/>
    </xf>
    <xf numFmtId="164" fontId="29" fillId="0" borderId="26" xfId="1" applyNumberFormat="1" applyFont="1" applyBorder="1" applyAlignment="1">
      <alignment horizontal="right"/>
    </xf>
    <xf numFmtId="164" fontId="29" fillId="0" borderId="18" xfId="1" applyNumberFormat="1" applyFont="1" applyFill="1" applyBorder="1" applyAlignment="1">
      <alignment horizontal="right"/>
    </xf>
    <xf numFmtId="164" fontId="29" fillId="0" borderId="11" xfId="1" applyNumberFormat="1" applyFont="1" applyBorder="1" applyAlignment="1">
      <alignment horizontal="right"/>
    </xf>
    <xf numFmtId="164" fontId="29" fillId="0" borderId="11" xfId="1" applyNumberFormat="1" applyFont="1" applyFill="1" applyBorder="1" applyAlignment="1">
      <alignment horizontal="right"/>
    </xf>
    <xf numFmtId="164" fontId="29" fillId="0" borderId="24" xfId="1" applyNumberFormat="1" applyFont="1" applyFill="1" applyBorder="1" applyAlignment="1">
      <alignment horizontal="right"/>
    </xf>
    <xf numFmtId="164" fontId="29" fillId="0" borderId="26" xfId="1" applyNumberFormat="1" applyFont="1" applyFill="1" applyBorder="1" applyAlignment="1">
      <alignment horizontal="right"/>
    </xf>
    <xf numFmtId="49" fontId="27" fillId="2" borderId="13" xfId="0" applyNumberFormat="1" applyFont="1" applyFill="1" applyBorder="1" applyAlignment="1">
      <alignment horizontal="right" vertical="top"/>
    </xf>
    <xf numFmtId="164" fontId="29" fillId="3" borderId="15" xfId="1" applyNumberFormat="1" applyFont="1" applyFill="1" applyBorder="1"/>
    <xf numFmtId="164" fontId="29" fillId="3" borderId="5" xfId="1" applyNumberFormat="1" applyFont="1" applyFill="1" applyBorder="1"/>
    <xf numFmtId="164" fontId="13" fillId="0" borderId="0" xfId="1" applyNumberFormat="1" applyFont="1" applyFill="1"/>
    <xf numFmtId="164" fontId="13" fillId="3" borderId="17" xfId="1" applyNumberFormat="1" applyFont="1" applyFill="1" applyBorder="1"/>
    <xf numFmtId="164" fontId="13" fillId="3" borderId="0" xfId="1" applyNumberFormat="1" applyFont="1" applyFill="1" applyBorder="1"/>
    <xf numFmtId="49" fontId="30" fillId="0" borderId="19" xfId="0" applyNumberFormat="1" applyFont="1" applyBorder="1" applyAlignment="1">
      <alignment horizontal="left" vertical="top" wrapText="1" indent="1"/>
    </xf>
    <xf numFmtId="0" fontId="30" fillId="0" borderId="18" xfId="0" applyFont="1" applyBorder="1" applyAlignment="1">
      <alignment horizontal="center" vertical="top"/>
    </xf>
    <xf numFmtId="164" fontId="13" fillId="0" borderId="24" xfId="1" applyNumberFormat="1" applyFont="1" applyFill="1" applyBorder="1"/>
    <xf numFmtId="164" fontId="13" fillId="0" borderId="26" xfId="1" applyNumberFormat="1" applyFont="1" applyFill="1" applyBorder="1"/>
    <xf numFmtId="164" fontId="13" fillId="0" borderId="25" xfId="1" applyNumberFormat="1" applyFont="1" applyFill="1" applyBorder="1"/>
    <xf numFmtId="164" fontId="13" fillId="0" borderId="11" xfId="1" applyNumberFormat="1" applyFont="1" applyFill="1" applyBorder="1"/>
    <xf numFmtId="9" fontId="31" fillId="0" borderId="0" xfId="2" applyFont="1" applyBorder="1" applyAlignment="1">
      <alignment horizontal="left" vertical="top"/>
    </xf>
    <xf numFmtId="9" fontId="31" fillId="0" borderId="0" xfId="2" applyFont="1" applyFill="1" applyBorder="1" applyAlignment="1">
      <alignment horizontal="left" vertical="top"/>
    </xf>
    <xf numFmtId="0" fontId="27" fillId="2" borderId="20" xfId="0" applyFont="1" applyFill="1" applyBorder="1" applyAlignment="1">
      <alignment horizontal="left" vertical="top" wrapText="1" indent="1"/>
    </xf>
    <xf numFmtId="0" fontId="27" fillId="2" borderId="21" xfId="0" applyFont="1" applyFill="1" applyBorder="1" applyAlignment="1">
      <alignment horizontal="center" vertical="top" wrapText="1"/>
    </xf>
    <xf numFmtId="49" fontId="27" fillId="2" borderId="34" xfId="0" applyNumberFormat="1" applyFont="1" applyFill="1" applyBorder="1" applyAlignment="1">
      <alignment horizontal="right" vertical="top"/>
    </xf>
    <xf numFmtId="49" fontId="27" fillId="2" borderId="23" xfId="0" applyNumberFormat="1" applyFont="1" applyFill="1" applyBorder="1" applyAlignment="1">
      <alignment horizontal="right" vertical="top"/>
    </xf>
    <xf numFmtId="49" fontId="30" fillId="0" borderId="20" xfId="0" applyNumberFormat="1" applyFont="1" applyBorder="1" applyAlignment="1">
      <alignment horizontal="left" vertical="top" wrapText="1" indent="1"/>
    </xf>
    <xf numFmtId="0" fontId="30" fillId="0" borderId="21" xfId="0" applyFont="1" applyBorder="1" applyAlignment="1">
      <alignment horizontal="center" vertical="top"/>
    </xf>
    <xf numFmtId="165" fontId="30" fillId="0" borderId="20" xfId="3" applyNumberFormat="1" applyFont="1" applyBorder="1" applyAlignment="1">
      <alignment horizontal="right" vertical="top"/>
    </xf>
    <xf numFmtId="165" fontId="30" fillId="0" borderId="14" xfId="3" applyNumberFormat="1" applyFont="1" applyBorder="1" applyAlignment="1">
      <alignment horizontal="right" vertical="top"/>
    </xf>
    <xf numFmtId="165" fontId="30" fillId="0" borderId="29" xfId="3" applyNumberFormat="1" applyFont="1" applyFill="1" applyBorder="1" applyAlignment="1">
      <alignment horizontal="right" vertical="top"/>
    </xf>
    <xf numFmtId="165" fontId="30" fillId="0" borderId="17" xfId="3" applyNumberFormat="1" applyFont="1" applyBorder="1" applyAlignment="1">
      <alignment horizontal="right" vertical="top"/>
    </xf>
    <xf numFmtId="165" fontId="30" fillId="0" borderId="0" xfId="3" applyNumberFormat="1" applyFont="1" applyBorder="1" applyAlignment="1">
      <alignment horizontal="right" vertical="top"/>
    </xf>
    <xf numFmtId="165" fontId="30" fillId="0" borderId="17" xfId="3" applyNumberFormat="1" applyFont="1" applyFill="1" applyBorder="1" applyAlignment="1">
      <alignment horizontal="right" vertical="top"/>
    </xf>
    <xf numFmtId="165" fontId="30" fillId="0" borderId="0" xfId="3" applyNumberFormat="1" applyFont="1" applyFill="1" applyBorder="1" applyAlignment="1">
      <alignment horizontal="right" vertical="top"/>
    </xf>
    <xf numFmtId="166" fontId="30" fillId="0" borderId="17" xfId="1" applyNumberFormat="1" applyFont="1" applyFill="1" applyBorder="1" applyAlignment="1">
      <alignment horizontal="right" vertical="top"/>
    </xf>
    <xf numFmtId="166" fontId="30" fillId="0" borderId="0" xfId="1" applyNumberFormat="1" applyFont="1" applyFill="1" applyBorder="1" applyAlignment="1">
      <alignment horizontal="right" vertical="top"/>
    </xf>
    <xf numFmtId="166" fontId="30" fillId="4" borderId="0" xfId="1" applyNumberFormat="1" applyFont="1" applyFill="1" applyBorder="1" applyAlignment="1">
      <alignment horizontal="right" vertical="top"/>
    </xf>
    <xf numFmtId="166" fontId="30" fillId="0" borderId="29" xfId="4" applyNumberFormat="1" applyFont="1" applyFill="1" applyBorder="1" applyAlignment="1">
      <alignment horizontal="right" vertical="top" indent="1"/>
    </xf>
    <xf numFmtId="166" fontId="30" fillId="4" borderId="0" xfId="1" applyNumberFormat="1" applyFont="1" applyFill="1" applyBorder="1" applyAlignment="1">
      <alignment horizontal="right" vertical="top" indent="1"/>
    </xf>
    <xf numFmtId="166" fontId="30" fillId="0" borderId="17" xfId="1" applyNumberFormat="1" applyFont="1" applyFill="1" applyBorder="1" applyAlignment="1">
      <alignment horizontal="right" vertical="top" indent="1"/>
    </xf>
    <xf numFmtId="166" fontId="30" fillId="0" borderId="0" xfId="1" applyNumberFormat="1" applyFont="1" applyFill="1" applyBorder="1" applyAlignment="1">
      <alignment horizontal="right" vertical="top" indent="1"/>
    </xf>
    <xf numFmtId="166" fontId="30" fillId="0" borderId="0" xfId="4" applyNumberFormat="1" applyFont="1" applyFill="1" applyBorder="1" applyAlignment="1">
      <alignment horizontal="right" vertical="top" indent="1"/>
    </xf>
    <xf numFmtId="9" fontId="30" fillId="4" borderId="17" xfId="3" applyFont="1" applyFill="1" applyBorder="1" applyAlignment="1">
      <alignment horizontal="right" vertical="top"/>
    </xf>
    <xf numFmtId="9" fontId="30" fillId="4" borderId="0" xfId="3" applyFont="1" applyFill="1" applyBorder="1" applyAlignment="1">
      <alignment horizontal="right" vertical="top"/>
    </xf>
    <xf numFmtId="9" fontId="30" fillId="0" borderId="0" xfId="3" applyFont="1" applyFill="1" applyBorder="1" applyAlignment="1">
      <alignment horizontal="right" vertical="top"/>
    </xf>
    <xf numFmtId="9" fontId="13" fillId="3" borderId="0" xfId="3" applyFont="1" applyFill="1" applyBorder="1"/>
    <xf numFmtId="9" fontId="13" fillId="3" borderId="17" xfId="3" applyFont="1" applyFill="1" applyBorder="1"/>
    <xf numFmtId="9" fontId="30" fillId="0" borderId="0" xfId="2" applyFont="1" applyFill="1" applyBorder="1" applyAlignment="1">
      <alignment horizontal="right" vertical="center"/>
    </xf>
    <xf numFmtId="9" fontId="30" fillId="0" borderId="29" xfId="3" applyFont="1" applyFill="1" applyBorder="1" applyAlignment="1">
      <alignment horizontal="right" vertical="top"/>
    </xf>
    <xf numFmtId="9" fontId="30" fillId="0" borderId="17" xfId="3" applyFont="1" applyFill="1" applyBorder="1" applyAlignment="1">
      <alignment horizontal="right" vertical="top"/>
    </xf>
    <xf numFmtId="165" fontId="30" fillId="4" borderId="17" xfId="3" applyNumberFormat="1" applyFont="1" applyFill="1" applyBorder="1" applyAlignment="1">
      <alignment horizontal="right" vertical="top"/>
    </xf>
    <xf numFmtId="165" fontId="30" fillId="4" borderId="0" xfId="3" applyNumberFormat="1" applyFont="1" applyFill="1" applyBorder="1" applyAlignment="1">
      <alignment horizontal="right" vertical="top"/>
    </xf>
    <xf numFmtId="43" fontId="30" fillId="4" borderId="17" xfId="1" applyFont="1" applyFill="1" applyBorder="1" applyAlignment="1">
      <alignment horizontal="right" vertical="top"/>
    </xf>
    <xf numFmtId="43" fontId="30" fillId="4" borderId="0" xfId="1" applyFont="1" applyFill="1" applyBorder="1" applyAlignment="1">
      <alignment horizontal="right" vertical="top"/>
    </xf>
    <xf numFmtId="43" fontId="30" fillId="0" borderId="29" xfId="4" applyFont="1" applyFill="1" applyBorder="1" applyAlignment="1">
      <alignment horizontal="right" vertical="top" indent="1"/>
    </xf>
    <xf numFmtId="43" fontId="30" fillId="4" borderId="0" xfId="1" applyFont="1" applyFill="1" applyBorder="1" applyAlignment="1">
      <alignment horizontal="right" vertical="top" indent="1"/>
    </xf>
    <xf numFmtId="43" fontId="30" fillId="0" borderId="17" xfId="1" applyFont="1" applyFill="1" applyBorder="1" applyAlignment="1">
      <alignment horizontal="right" vertical="top" indent="1"/>
    </xf>
    <xf numFmtId="43" fontId="30" fillId="0" borderId="0" xfId="1" applyFont="1" applyFill="1" applyBorder="1" applyAlignment="1">
      <alignment horizontal="right" vertical="top" indent="1"/>
    </xf>
    <xf numFmtId="43" fontId="30" fillId="0" borderId="0" xfId="4" applyFont="1" applyFill="1" applyBorder="1" applyAlignment="1">
      <alignment horizontal="right" vertical="top" indent="1"/>
    </xf>
    <xf numFmtId="166" fontId="30" fillId="4" borderId="17" xfId="1" applyNumberFormat="1" applyFont="1" applyFill="1" applyBorder="1" applyAlignment="1">
      <alignment horizontal="right" vertical="top"/>
    </xf>
    <xf numFmtId="49" fontId="30" fillId="0" borderId="24" xfId="0" applyNumberFormat="1" applyFont="1" applyBorder="1" applyAlignment="1">
      <alignment horizontal="left" vertical="top" wrapText="1" indent="1"/>
    </xf>
    <xf numFmtId="0" fontId="30" fillId="0" borderId="25" xfId="0" applyFont="1" applyBorder="1" applyAlignment="1">
      <alignment horizontal="center" vertical="top"/>
    </xf>
    <xf numFmtId="164" fontId="30" fillId="4" borderId="24" xfId="1" applyNumberFormat="1" applyFont="1" applyFill="1" applyBorder="1" applyAlignment="1">
      <alignment horizontal="right" vertical="top"/>
    </xf>
    <xf numFmtId="164" fontId="30" fillId="4" borderId="26" xfId="1" applyNumberFormat="1" applyFont="1" applyFill="1" applyBorder="1" applyAlignment="1">
      <alignment horizontal="right" vertical="top"/>
    </xf>
    <xf numFmtId="164" fontId="30" fillId="0" borderId="25" xfId="4" applyNumberFormat="1" applyFont="1" applyFill="1" applyBorder="1" applyAlignment="1">
      <alignment horizontal="right" vertical="top" indent="1"/>
    </xf>
    <xf numFmtId="164" fontId="30" fillId="0" borderId="26" xfId="1" applyNumberFormat="1" applyFont="1" applyFill="1" applyBorder="1" applyAlignment="1">
      <alignment horizontal="right" vertical="top"/>
    </xf>
    <xf numFmtId="164" fontId="30" fillId="0" borderId="26" xfId="1" applyNumberFormat="1" applyFont="1" applyFill="1" applyBorder="1" applyAlignment="1">
      <alignment horizontal="right" vertical="top" indent="1"/>
    </xf>
    <xf numFmtId="164" fontId="30" fillId="0" borderId="24" xfId="1" applyNumberFormat="1" applyFont="1" applyFill="1" applyBorder="1" applyAlignment="1">
      <alignment horizontal="right" vertical="top" indent="1"/>
    </xf>
    <xf numFmtId="164" fontId="30" fillId="0" borderId="26" xfId="4" applyNumberFormat="1" applyFont="1" applyFill="1" applyBorder="1" applyAlignment="1">
      <alignment horizontal="right" vertical="top" indent="1"/>
    </xf>
    <xf numFmtId="167" fontId="0" fillId="0" borderId="0" xfId="0" applyNumberFormat="1"/>
    <xf numFmtId="0" fontId="1" fillId="0" borderId="0" xfId="0" applyFont="1"/>
    <xf numFmtId="0" fontId="27" fillId="2" borderId="37" xfId="0" applyFont="1" applyFill="1" applyBorder="1" applyAlignment="1">
      <alignment horizontal="left" vertical="top" wrapText="1" indent="1"/>
    </xf>
    <xf numFmtId="0" fontId="27" fillId="2" borderId="38" xfId="0" applyFont="1" applyFill="1" applyBorder="1" applyAlignment="1">
      <alignment horizontal="center" vertical="top" wrapText="1"/>
    </xf>
    <xf numFmtId="49" fontId="27" fillId="2" borderId="37" xfId="0" applyNumberFormat="1" applyFont="1" applyFill="1" applyBorder="1" applyAlignment="1">
      <alignment horizontal="right" vertical="top"/>
    </xf>
    <xf numFmtId="49" fontId="27" fillId="2" borderId="23" xfId="0" applyNumberFormat="1" applyFont="1" applyFill="1" applyBorder="1" applyAlignment="1">
      <alignment horizontal="right" vertical="top" indent="1"/>
    </xf>
    <xf numFmtId="0" fontId="27" fillId="2" borderId="14" xfId="0" applyFont="1" applyFill="1" applyBorder="1" applyAlignment="1">
      <alignment horizontal="right" vertical="top"/>
    </xf>
    <xf numFmtId="49" fontId="32" fillId="5" borderId="20" xfId="0" applyNumberFormat="1" applyFont="1" applyFill="1" applyBorder="1" applyAlignment="1">
      <alignment horizontal="left" vertical="top" indent="1"/>
    </xf>
    <xf numFmtId="49" fontId="32" fillId="5" borderId="21" xfId="0" applyNumberFormat="1" applyFont="1" applyFill="1" applyBorder="1" applyAlignment="1">
      <alignment horizontal="left" vertical="top" indent="1"/>
    </xf>
    <xf numFmtId="49" fontId="32" fillId="5" borderId="14" xfId="0" applyNumberFormat="1" applyFont="1" applyFill="1" applyBorder="1" applyAlignment="1">
      <alignment horizontal="left" vertical="top" indent="1"/>
    </xf>
    <xf numFmtId="49" fontId="32" fillId="5" borderId="5" xfId="0" applyNumberFormat="1" applyFont="1" applyFill="1" applyBorder="1" applyAlignment="1">
      <alignment horizontal="left" vertical="top" indent="1"/>
    </xf>
    <xf numFmtId="49" fontId="32" fillId="6" borderId="29" xfId="0" applyNumberFormat="1" applyFont="1" applyFill="1" applyBorder="1" applyAlignment="1">
      <alignment horizontal="left" vertical="top" indent="1"/>
    </xf>
    <xf numFmtId="164" fontId="30" fillId="0" borderId="17" xfId="1" applyNumberFormat="1" applyFont="1" applyFill="1" applyBorder="1" applyAlignment="1">
      <alignment horizontal="right" vertical="top"/>
    </xf>
    <xf numFmtId="164" fontId="30" fillId="0" borderId="0" xfId="1" applyNumberFormat="1" applyFont="1" applyFill="1" applyBorder="1" applyAlignment="1">
      <alignment horizontal="right" vertical="top"/>
    </xf>
    <xf numFmtId="164" fontId="30" fillId="0" borderId="24" xfId="1" applyNumberFormat="1" applyFont="1" applyFill="1" applyBorder="1" applyAlignment="1">
      <alignment horizontal="right" vertical="top"/>
    </xf>
    <xf numFmtId="164" fontId="13" fillId="0" borderId="26" xfId="1" applyNumberFormat="1" applyFont="1" applyBorder="1"/>
    <xf numFmtId="49" fontId="28" fillId="0" borderId="24" xfId="0" applyNumberFormat="1" applyFont="1" applyBorder="1" applyAlignment="1">
      <alignment horizontal="left" vertical="top" wrapText="1" indent="1"/>
    </xf>
    <xf numFmtId="164" fontId="28" fillId="0" borderId="24" xfId="1" applyNumberFormat="1" applyFont="1" applyFill="1" applyBorder="1" applyAlignment="1">
      <alignment horizontal="right" vertical="top"/>
    </xf>
    <xf numFmtId="164" fontId="28" fillId="0" borderId="26" xfId="1" applyNumberFormat="1" applyFont="1" applyFill="1" applyBorder="1" applyAlignment="1">
      <alignment horizontal="right" vertical="top"/>
    </xf>
    <xf numFmtId="164" fontId="29" fillId="0" borderId="39" xfId="1" applyNumberFormat="1" applyFont="1" applyBorder="1"/>
    <xf numFmtId="164" fontId="29" fillId="0" borderId="34" xfId="1" applyNumberFormat="1" applyFont="1" applyFill="1" applyBorder="1"/>
    <xf numFmtId="49" fontId="32" fillId="6" borderId="21" xfId="0" applyNumberFormat="1" applyFont="1" applyFill="1" applyBorder="1" applyAlignment="1">
      <alignment horizontal="left" vertical="top" indent="1"/>
    </xf>
    <xf numFmtId="9" fontId="30" fillId="0" borderId="17" xfId="3" applyFont="1" applyFill="1" applyBorder="1" applyAlignment="1">
      <alignment vertical="top"/>
    </xf>
    <xf numFmtId="9" fontId="30" fillId="0" borderId="0" xfId="3" applyFont="1" applyFill="1" applyBorder="1" applyAlignment="1">
      <alignment vertical="top"/>
    </xf>
    <xf numFmtId="9" fontId="30" fillId="0" borderId="0" xfId="3" applyFont="1" applyBorder="1" applyAlignment="1">
      <alignment vertical="top"/>
    </xf>
    <xf numFmtId="9" fontId="30" fillId="0" borderId="29" xfId="3" applyFont="1" applyFill="1" applyBorder="1" applyAlignment="1">
      <alignment vertical="top"/>
    </xf>
    <xf numFmtId="9" fontId="30" fillId="4" borderId="0" xfId="3" applyFont="1" applyFill="1" applyBorder="1" applyAlignment="1">
      <alignment vertical="top"/>
    </xf>
    <xf numFmtId="9" fontId="30" fillId="4" borderId="17" xfId="3" applyFont="1" applyFill="1" applyBorder="1" applyAlignment="1">
      <alignment vertical="top"/>
    </xf>
    <xf numFmtId="9" fontId="30" fillId="0" borderId="24" xfId="3" applyFont="1" applyFill="1" applyBorder="1" applyAlignment="1">
      <alignment vertical="top"/>
    </xf>
    <xf numFmtId="9" fontId="30" fillId="0" borderId="26" xfId="3" applyFont="1" applyFill="1" applyBorder="1" applyAlignment="1">
      <alignment vertical="top"/>
    </xf>
    <xf numFmtId="9" fontId="30" fillId="0" borderId="26" xfId="3" applyFont="1" applyBorder="1" applyAlignment="1">
      <alignment vertical="top"/>
    </xf>
    <xf numFmtId="9" fontId="30" fillId="0" borderId="25" xfId="3" applyFont="1" applyFill="1" applyBorder="1" applyAlignment="1">
      <alignment vertical="top"/>
    </xf>
    <xf numFmtId="9" fontId="30" fillId="4" borderId="26" xfId="3" applyFont="1" applyFill="1" applyBorder="1" applyAlignment="1">
      <alignment vertical="top"/>
    </xf>
    <xf numFmtId="49" fontId="32" fillId="5" borderId="0" xfId="0" applyNumberFormat="1" applyFont="1" applyFill="1" applyAlignment="1">
      <alignment horizontal="left" vertical="top" indent="1"/>
    </xf>
    <xf numFmtId="49" fontId="32" fillId="6" borderId="0" xfId="0" applyNumberFormat="1" applyFont="1" applyFill="1" applyAlignment="1">
      <alignment horizontal="left" vertical="top" indent="1"/>
    </xf>
    <xf numFmtId="164" fontId="30" fillId="0" borderId="17" xfId="1" applyNumberFormat="1" applyFont="1" applyFill="1" applyBorder="1" applyAlignment="1">
      <alignment vertical="top"/>
    </xf>
    <xf numFmtId="164" fontId="30" fillId="0" borderId="0" xfId="1" applyNumberFormat="1" applyFont="1" applyFill="1" applyBorder="1" applyAlignment="1">
      <alignment vertical="top"/>
    </xf>
    <xf numFmtId="164" fontId="13" fillId="3" borderId="17" xfId="1" applyNumberFormat="1" applyFont="1" applyFill="1" applyBorder="1" applyAlignment="1">
      <alignment vertical="top"/>
    </xf>
    <xf numFmtId="164" fontId="13" fillId="3" borderId="0" xfId="1" applyNumberFormat="1" applyFont="1" applyFill="1" applyBorder="1" applyAlignment="1">
      <alignment vertical="top"/>
    </xf>
    <xf numFmtId="164" fontId="30" fillId="0" borderId="24" xfId="1" applyNumberFormat="1" applyFont="1" applyFill="1" applyBorder="1" applyAlignment="1">
      <alignment vertical="top"/>
    </xf>
    <xf numFmtId="164" fontId="30" fillId="0" borderId="26" xfId="1" applyNumberFormat="1" applyFont="1" applyFill="1" applyBorder="1" applyAlignment="1">
      <alignment vertical="top"/>
    </xf>
    <xf numFmtId="164" fontId="13" fillId="0" borderId="26" xfId="1" applyNumberFormat="1" applyFont="1" applyFill="1" applyBorder="1" applyAlignment="1">
      <alignment vertical="top"/>
    </xf>
    <xf numFmtId="164" fontId="13" fillId="0" borderId="24" xfId="1" applyNumberFormat="1" applyFont="1" applyFill="1" applyBorder="1" applyAlignment="1">
      <alignment vertical="top"/>
    </xf>
    <xf numFmtId="164" fontId="28" fillId="0" borderId="35" xfId="1" applyNumberFormat="1" applyFont="1" applyFill="1" applyBorder="1" applyAlignment="1">
      <alignment vertical="top"/>
    </xf>
    <xf numFmtId="164" fontId="28" fillId="0" borderId="34" xfId="1" applyNumberFormat="1" applyFont="1" applyFill="1" applyBorder="1" applyAlignment="1">
      <alignment vertical="top"/>
    </xf>
    <xf numFmtId="164" fontId="29" fillId="0" borderId="34" xfId="1" applyNumberFormat="1" applyFont="1" applyBorder="1" applyAlignment="1">
      <alignment vertical="top"/>
    </xf>
    <xf numFmtId="164" fontId="29" fillId="0" borderId="34" xfId="1" applyNumberFormat="1" applyFont="1" applyFill="1" applyBorder="1" applyAlignment="1">
      <alignment vertical="top"/>
    </xf>
    <xf numFmtId="164" fontId="29" fillId="0" borderId="39" xfId="1" applyNumberFormat="1" applyFont="1" applyFill="1" applyBorder="1"/>
    <xf numFmtId="164" fontId="29" fillId="0" borderId="26" xfId="1" applyNumberFormat="1" applyFont="1" applyBorder="1" applyAlignment="1">
      <alignment vertical="top"/>
    </xf>
    <xf numFmtId="164" fontId="29" fillId="0" borderId="24" xfId="1" applyNumberFormat="1" applyFont="1" applyFill="1" applyBorder="1" applyAlignment="1">
      <alignment vertical="top"/>
    </xf>
    <xf numFmtId="164" fontId="29" fillId="0" borderId="26" xfId="1" applyNumberFormat="1" applyFont="1" applyFill="1" applyBorder="1" applyAlignment="1">
      <alignment vertical="top"/>
    </xf>
    <xf numFmtId="1" fontId="13" fillId="0" borderId="0" xfId="0" applyNumberFormat="1" applyFont="1"/>
    <xf numFmtId="1" fontId="13" fillId="0" borderId="29" xfId="0" applyNumberFormat="1" applyFont="1" applyBorder="1"/>
    <xf numFmtId="1" fontId="13" fillId="0" borderId="17" xfId="0" applyNumberFormat="1" applyFont="1" applyBorder="1"/>
    <xf numFmtId="1" fontId="13" fillId="0" borderId="26" xfId="0" applyNumberFormat="1" applyFont="1" applyBorder="1"/>
    <xf numFmtId="1" fontId="13" fillId="0" borderId="24" xfId="0" applyNumberFormat="1" applyFont="1" applyBorder="1"/>
    <xf numFmtId="166" fontId="28" fillId="4" borderId="26" xfId="1" applyNumberFormat="1" applyFont="1" applyFill="1" applyBorder="1" applyAlignment="1">
      <alignment horizontal="right" vertical="top" indent="1"/>
    </xf>
    <xf numFmtId="164" fontId="28" fillId="4" borderId="26" xfId="1" applyNumberFormat="1" applyFont="1" applyFill="1" applyBorder="1" applyAlignment="1">
      <alignment horizontal="right" vertical="top" indent="1"/>
    </xf>
    <xf numFmtId="164" fontId="28" fillId="4" borderId="24" xfId="1" applyNumberFormat="1" applyFont="1" applyFill="1" applyBorder="1" applyAlignment="1">
      <alignment horizontal="right" vertical="top" indent="1"/>
    </xf>
    <xf numFmtId="164" fontId="28" fillId="4" borderId="34" xfId="1" applyNumberFormat="1" applyFont="1" applyFill="1" applyBorder="1" applyAlignment="1">
      <alignment horizontal="right" vertical="top" indent="1"/>
    </xf>
    <xf numFmtId="164" fontId="13" fillId="0" borderId="0" xfId="1" applyNumberFormat="1" applyFont="1" applyFill="1" applyBorder="1" applyAlignment="1">
      <alignment horizontal="left"/>
    </xf>
    <xf numFmtId="164" fontId="13" fillId="0" borderId="29" xfId="1" applyNumberFormat="1" applyFont="1" applyFill="1" applyBorder="1" applyAlignment="1">
      <alignment horizontal="left"/>
    </xf>
    <xf numFmtId="164" fontId="13" fillId="0" borderId="0" xfId="1" applyNumberFormat="1" applyFont="1" applyBorder="1" applyAlignment="1">
      <alignment horizontal="left"/>
    </xf>
    <xf numFmtId="164" fontId="13" fillId="0" borderId="17" xfId="1" applyNumberFormat="1" applyFont="1" applyFill="1" applyBorder="1" applyAlignment="1">
      <alignment horizontal="left"/>
    </xf>
    <xf numFmtId="164" fontId="13" fillId="0" borderId="26" xfId="1" applyNumberFormat="1" applyFont="1" applyFill="1" applyBorder="1" applyAlignment="1">
      <alignment horizontal="left"/>
    </xf>
    <xf numFmtId="164" fontId="13" fillId="0" borderId="26" xfId="1" applyNumberFormat="1" applyFont="1" applyBorder="1" applyAlignment="1">
      <alignment horizontal="left"/>
    </xf>
    <xf numFmtId="164" fontId="13" fillId="0" borderId="26" xfId="0" applyNumberFormat="1" applyFont="1" applyBorder="1"/>
    <xf numFmtId="164" fontId="13" fillId="0" borderId="24" xfId="0" applyNumberFormat="1" applyFont="1" applyBorder="1"/>
    <xf numFmtId="166" fontId="28" fillId="0" borderId="26" xfId="1" applyNumberFormat="1" applyFont="1" applyBorder="1" applyAlignment="1">
      <alignment horizontal="right" vertical="top" indent="1"/>
    </xf>
    <xf numFmtId="164" fontId="29" fillId="0" borderId="36" xfId="1" applyNumberFormat="1" applyFont="1" applyBorder="1"/>
    <xf numFmtId="164" fontId="28" fillId="0" borderId="34" xfId="1" applyNumberFormat="1" applyFont="1" applyFill="1" applyBorder="1" applyAlignment="1">
      <alignment horizontal="right" vertical="top" indent="1"/>
    </xf>
    <xf numFmtId="43" fontId="30" fillId="0" borderId="0" xfId="1" applyFont="1" applyFill="1" applyBorder="1" applyAlignment="1">
      <alignment vertical="top"/>
    </xf>
    <xf numFmtId="9" fontId="30" fillId="0" borderId="0" xfId="1" quotePrefix="1" applyNumberFormat="1" applyFont="1" applyBorder="1" applyAlignment="1">
      <alignment vertical="top"/>
    </xf>
    <xf numFmtId="9" fontId="30" fillId="0" borderId="0" xfId="1" applyNumberFormat="1" applyFont="1" applyBorder="1" applyAlignment="1">
      <alignment vertical="top"/>
    </xf>
    <xf numFmtId="9" fontId="30" fillId="0" borderId="29" xfId="4" applyNumberFormat="1" applyFont="1" applyFill="1" applyBorder="1" applyAlignment="1">
      <alignment vertical="top"/>
    </xf>
    <xf numFmtId="9" fontId="30" fillId="4" borderId="0" xfId="1" applyNumberFormat="1" applyFont="1" applyFill="1" applyBorder="1" applyAlignment="1">
      <alignment vertical="top"/>
    </xf>
    <xf numFmtId="9" fontId="30" fillId="4" borderId="17" xfId="1" applyNumberFormat="1" applyFont="1" applyFill="1" applyBorder="1" applyAlignment="1">
      <alignment vertical="top"/>
    </xf>
    <xf numFmtId="9" fontId="30" fillId="4" borderId="0" xfId="4" applyNumberFormat="1" applyFont="1" applyFill="1" applyBorder="1" applyAlignment="1">
      <alignment vertical="top"/>
    </xf>
    <xf numFmtId="43" fontId="30" fillId="0" borderId="26" xfId="1" applyFont="1" applyFill="1" applyBorder="1" applyAlignment="1">
      <alignment vertical="top"/>
    </xf>
    <xf numFmtId="164" fontId="30" fillId="0" borderId="35" xfId="1" applyNumberFormat="1" applyFont="1" applyFill="1" applyBorder="1" applyAlignment="1">
      <alignment horizontal="right" vertical="top"/>
    </xf>
    <xf numFmtId="164" fontId="30" fillId="0" borderId="34" xfId="1" applyNumberFormat="1" applyFont="1" applyFill="1" applyBorder="1" applyAlignment="1">
      <alignment horizontal="right" vertical="top"/>
    </xf>
    <xf numFmtId="9" fontId="28" fillId="0" borderId="34" xfId="3" applyFont="1" applyBorder="1" applyAlignment="1">
      <alignment vertical="top"/>
    </xf>
    <xf numFmtId="9" fontId="28" fillId="0" borderId="39" xfId="3" applyFont="1" applyFill="1" applyBorder="1" applyAlignment="1">
      <alignment vertical="top"/>
    </xf>
    <xf numFmtId="9" fontId="28" fillId="4" borderId="34" xfId="3" applyFont="1" applyFill="1" applyBorder="1" applyAlignment="1">
      <alignment vertical="top"/>
    </xf>
    <xf numFmtId="9" fontId="28" fillId="4" borderId="35" xfId="3" applyFont="1" applyFill="1" applyBorder="1" applyAlignment="1">
      <alignment vertical="top"/>
    </xf>
    <xf numFmtId="9" fontId="30" fillId="4" borderId="24" xfId="3" applyFont="1" applyFill="1" applyBorder="1" applyAlignment="1">
      <alignment vertical="top"/>
    </xf>
    <xf numFmtId="164" fontId="13" fillId="4" borderId="0" xfId="1" applyNumberFormat="1" applyFont="1" applyFill="1" applyBorder="1"/>
    <xf numFmtId="164" fontId="13" fillId="4" borderId="26" xfId="1" applyNumberFormat="1" applyFont="1" applyFill="1" applyBorder="1"/>
    <xf numFmtId="164" fontId="13" fillId="0" borderId="24" xfId="1" applyNumberFormat="1" applyFont="1" applyFill="1" applyBorder="1" applyAlignment="1">
      <alignment horizontal="left"/>
    </xf>
    <xf numFmtId="164" fontId="28" fillId="4" borderId="26" xfId="1" applyNumberFormat="1" applyFont="1" applyFill="1" applyBorder="1" applyAlignment="1">
      <alignment vertical="top"/>
    </xf>
    <xf numFmtId="164" fontId="28" fillId="0" borderId="26" xfId="1" applyNumberFormat="1" applyFont="1" applyFill="1" applyBorder="1" applyAlignment="1">
      <alignment vertical="top"/>
    </xf>
    <xf numFmtId="37" fontId="13" fillId="0" borderId="0" xfId="0" applyNumberFormat="1" applyFont="1"/>
    <xf numFmtId="37" fontId="13" fillId="0" borderId="29" xfId="0" applyNumberFormat="1" applyFont="1" applyBorder="1"/>
    <xf numFmtId="37" fontId="13" fillId="0" borderId="17" xfId="0" applyNumberFormat="1" applyFont="1" applyBorder="1"/>
    <xf numFmtId="37" fontId="13" fillId="0" borderId="26" xfId="0" applyNumberFormat="1" applyFont="1" applyBorder="1"/>
    <xf numFmtId="37" fontId="13" fillId="0" borderId="24" xfId="0" applyNumberFormat="1" applyFont="1" applyBorder="1"/>
    <xf numFmtId="164" fontId="28" fillId="0" borderId="24" xfId="1" applyNumberFormat="1" applyFont="1" applyBorder="1" applyAlignment="1">
      <alignment horizontal="right" vertical="top"/>
    </xf>
    <xf numFmtId="164" fontId="28" fillId="0" borderId="26" xfId="1" applyNumberFormat="1" applyFont="1" applyBorder="1" applyAlignment="1">
      <alignment horizontal="right" vertical="top"/>
    </xf>
    <xf numFmtId="164" fontId="28" fillId="0" borderId="26" xfId="1" applyNumberFormat="1" applyFont="1" applyBorder="1" applyAlignment="1">
      <alignment horizontal="right" vertical="top" indent="1"/>
    </xf>
    <xf numFmtId="164" fontId="28" fillId="0" borderId="26" xfId="1" applyNumberFormat="1" applyFont="1" applyFill="1" applyBorder="1" applyAlignment="1">
      <alignment horizontal="right" vertical="top" indent="1"/>
    </xf>
    <xf numFmtId="164" fontId="28" fillId="0" borderId="24" xfId="1" applyNumberFormat="1" applyFont="1" applyFill="1" applyBorder="1" applyAlignment="1">
      <alignment horizontal="right" vertical="top" indent="1"/>
    </xf>
    <xf numFmtId="164" fontId="28" fillId="0" borderId="14" xfId="1" applyNumberFormat="1" applyFont="1" applyFill="1" applyBorder="1" applyAlignment="1">
      <alignment horizontal="right" vertical="top" indent="1"/>
    </xf>
    <xf numFmtId="166" fontId="13" fillId="0" borderId="0" xfId="1" applyNumberFormat="1" applyFont="1" applyFill="1" applyBorder="1"/>
    <xf numFmtId="0" fontId="30" fillId="0" borderId="29" xfId="0" applyFont="1" applyBorder="1" applyAlignment="1">
      <alignment horizontal="center" vertical="top"/>
    </xf>
    <xf numFmtId="166" fontId="13" fillId="0" borderId="26" xfId="1" applyNumberFormat="1" applyFont="1" applyFill="1" applyBorder="1"/>
    <xf numFmtId="164" fontId="29" fillId="0" borderId="26" xfId="1" applyNumberFormat="1" applyFont="1" applyFill="1" applyBorder="1"/>
    <xf numFmtId="166" fontId="29" fillId="0" borderId="26" xfId="1" applyNumberFormat="1" applyFont="1" applyFill="1" applyBorder="1"/>
    <xf numFmtId="164" fontId="29" fillId="0" borderId="24" xfId="1" applyNumberFormat="1" applyFont="1" applyFill="1" applyBorder="1"/>
    <xf numFmtId="0" fontId="30" fillId="0" borderId="28" xfId="0" applyFont="1" applyBorder="1" applyAlignment="1">
      <alignment horizontal="center" vertical="top"/>
    </xf>
    <xf numFmtId="0" fontId="28" fillId="0" borderId="28" xfId="0" applyFont="1" applyBorder="1" applyAlignment="1">
      <alignment horizontal="center" vertical="top"/>
    </xf>
    <xf numFmtId="164" fontId="28" fillId="0" borderId="34" xfId="1" applyNumberFormat="1" applyFont="1" applyBorder="1" applyAlignment="1">
      <alignment horizontal="right" vertical="top" indent="1"/>
    </xf>
    <xf numFmtId="164" fontId="28" fillId="0" borderId="39" xfId="1" applyNumberFormat="1" applyFont="1" applyFill="1" applyBorder="1" applyAlignment="1">
      <alignment horizontal="right" vertical="top" indent="1"/>
    </xf>
    <xf numFmtId="0" fontId="28" fillId="0" borderId="25" xfId="0" applyFont="1" applyBorder="1" applyAlignment="1">
      <alignment horizontal="center" vertical="top"/>
    </xf>
    <xf numFmtId="166" fontId="10" fillId="0" borderId="0" xfId="1" applyNumberFormat="1" applyFont="1" applyFill="1" applyBorder="1" applyAlignment="1">
      <alignment horizontal="right"/>
    </xf>
    <xf numFmtId="166" fontId="10" fillId="0" borderId="0" xfId="1" applyNumberFormat="1" applyFont="1" applyBorder="1" applyAlignment="1">
      <alignment horizontal="right"/>
    </xf>
    <xf numFmtId="166" fontId="19" fillId="0" borderId="26" xfId="1" applyNumberFormat="1" applyFont="1" applyBorder="1" applyAlignment="1">
      <alignment horizontal="right"/>
    </xf>
    <xf numFmtId="0" fontId="33" fillId="0" borderId="0" xfId="0" applyFont="1"/>
    <xf numFmtId="49" fontId="12" fillId="0" borderId="0" xfId="0" applyNumberFormat="1" applyFont="1" applyAlignment="1">
      <alignment horizontal="left" vertical="top" wrapText="1"/>
    </xf>
    <xf numFmtId="0" fontId="10" fillId="0" borderId="0" xfId="0" applyFont="1" applyAlignment="1">
      <alignment horizontal="center" vertical="center" wrapText="1"/>
    </xf>
    <xf numFmtId="9" fontId="10" fillId="0" borderId="0" xfId="2" applyFont="1" applyFill="1" applyBorder="1" applyAlignment="1">
      <alignment horizontal="center" vertical="center" wrapText="1"/>
    </xf>
    <xf numFmtId="0" fontId="0" fillId="0" borderId="0" xfId="0" applyAlignment="1">
      <alignment horizontal="center" vertical="center"/>
    </xf>
    <xf numFmtId="0" fontId="10" fillId="0" borderId="0" xfId="0" applyFont="1" applyAlignment="1">
      <alignment horizontal="center" vertical="center"/>
    </xf>
    <xf numFmtId="0" fontId="34" fillId="0" borderId="0" xfId="0" applyFont="1"/>
    <xf numFmtId="0" fontId="0" fillId="0" borderId="0" xfId="0" applyBorder="1"/>
    <xf numFmtId="164" fontId="15" fillId="0" borderId="0" xfId="1" applyNumberFormat="1" applyFont="1" applyFill="1" applyBorder="1" applyAlignment="1">
      <alignment vertical="center"/>
    </xf>
  </cellXfs>
  <cellStyles count="5">
    <cellStyle name="Comma" xfId="1" builtinId="3"/>
    <cellStyle name="Comma 2" xfId="4" xr:uid="{9A66649D-6B0C-465E-96F7-619D97422E61}"/>
    <cellStyle name="Normal" xfId="0" builtinId="0"/>
    <cellStyle name="Percent" xfId="2" builtinId="5"/>
    <cellStyle name="Percent 2" xfId="3" xr:uid="{4AF62EAC-8737-4E04-A4E3-9075B589F362}"/>
  </cellStyles>
  <dxfs count="8">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0099CC"/>
      <color rgb="FF00CCFF"/>
      <color rgb="FF0066CC"/>
      <color rgb="FF0033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129242</xdr:colOff>
      <xdr:row>0</xdr:row>
      <xdr:rowOff>0</xdr:rowOff>
    </xdr:from>
    <xdr:ext cx="2139950" cy="831850"/>
    <xdr:pic>
      <xdr:nvPicPr>
        <xdr:cNvPr id="2" name="Picture 1" descr="Text&#10;&#10;Description automatically generated with medium confidence">
          <a:extLst>
            <a:ext uri="{FF2B5EF4-FFF2-40B4-BE49-F238E27FC236}">
              <a16:creationId xmlns:a16="http://schemas.microsoft.com/office/drawing/2014/main" id="{C549F4E8-C3C1-4557-B68B-BA922DA8918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 b="6851"/>
        <a:stretch/>
      </xdr:blipFill>
      <xdr:spPr bwMode="auto">
        <a:xfrm>
          <a:off x="480360" y="0"/>
          <a:ext cx="2139950" cy="831850"/>
        </a:xfrm>
        <a:prstGeom prst="rect">
          <a:avLst/>
        </a:prstGeom>
        <a:ln>
          <a:noFill/>
        </a:ln>
        <a:extLst>
          <a:ext uri="{53640926-AAD7-44D8-BBD7-CCE9431645EC}">
            <a14:shadowObscured xmlns:a14="http://schemas.microsoft.com/office/drawing/2010/main"/>
          </a:ext>
        </a:extLst>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08A8A-378E-4A8A-8C34-11F759BA55AF}">
  <sheetPr codeName="Sheet1"/>
  <dimension ref="B1:AC161"/>
  <sheetViews>
    <sheetView showGridLines="0" tabSelected="1" zoomScale="65" zoomScaleNormal="65" workbookViewId="0">
      <pane xSplit="1" ySplit="4" topLeftCell="B5" activePane="bottomRight" state="frozen"/>
      <selection pane="topRight" activeCell="B1" sqref="B1"/>
      <selection pane="bottomLeft" activeCell="A5" sqref="A5"/>
      <selection pane="bottomRight"/>
    </sheetView>
  </sheetViews>
  <sheetFormatPr defaultColWidth="8.7265625" defaultRowHeight="14.5" outlineLevelCol="2" x14ac:dyDescent="0.35"/>
  <cols>
    <col min="1" max="1" width="5" bestFit="1" customWidth="1"/>
    <col min="2" max="2" width="45.08984375" style="34" customWidth="1"/>
    <col min="3" max="3" width="11.54296875" style="34" customWidth="1"/>
    <col min="4" max="5" width="10.54296875" style="34" hidden="1" customWidth="1" outlineLevel="1"/>
    <col min="6" max="6" width="11.54296875" style="34" customWidth="1" collapsed="1"/>
    <col min="7" max="7" width="11.54296875" style="34" customWidth="1"/>
    <col min="8" max="8" width="12" style="34" customWidth="1"/>
    <col min="9" max="9" width="11.54296875" style="34" customWidth="1"/>
    <col min="10" max="10" width="9.1796875" style="34" customWidth="1"/>
    <col min="11" max="22" width="11.54296875" style="34" hidden="1" customWidth="1" outlineLevel="2"/>
    <col min="23" max="23" width="11.54296875" style="34" customWidth="1" collapsed="1"/>
    <col min="24" max="29" width="11.54296875" style="34" customWidth="1"/>
    <col min="30" max="32" width="11.6328125" customWidth="1"/>
    <col min="33" max="34" width="8.7265625" customWidth="1"/>
    <col min="35" max="35" width="10.1796875" bestFit="1" customWidth="1"/>
    <col min="36" max="36" width="11" customWidth="1"/>
    <col min="37" max="46" width="10.1796875" bestFit="1" customWidth="1"/>
    <col min="47" max="47" width="10.81640625" bestFit="1" customWidth="1"/>
    <col min="48" max="48" width="11.453125" bestFit="1" customWidth="1"/>
    <col min="49" max="49" width="11.7265625" bestFit="1" customWidth="1"/>
    <col min="52" max="52" width="13.81640625" customWidth="1"/>
    <col min="53" max="53" width="20.81640625" customWidth="1"/>
    <col min="54" max="54" width="21.26953125" customWidth="1"/>
  </cols>
  <sheetData>
    <row r="1" spans="2:29" ht="14.5" customHeight="1" x14ac:dyDescent="0.35"/>
    <row r="2" spans="2:29" ht="43.5" customHeight="1" x14ac:dyDescent="0.65">
      <c r="B2" s="121"/>
    </row>
    <row r="3" spans="2:29" x14ac:dyDescent="0.35">
      <c r="B3" s="126"/>
      <c r="C3" s="126"/>
      <c r="D3" s="126"/>
      <c r="E3" s="126"/>
      <c r="F3" s="126"/>
      <c r="G3" s="126"/>
      <c r="H3" s="126"/>
      <c r="I3" s="126"/>
      <c r="J3" s="126"/>
      <c r="K3" s="126"/>
      <c r="L3" s="126"/>
      <c r="M3" s="126"/>
      <c r="N3" s="126"/>
      <c r="O3" s="126"/>
      <c r="P3" s="126"/>
      <c r="Q3" s="126"/>
      <c r="R3" s="126"/>
      <c r="S3" s="126"/>
      <c r="T3" s="126"/>
      <c r="U3" s="126"/>
      <c r="V3" s="126"/>
      <c r="W3" s="126"/>
      <c r="X3" s="126"/>
      <c r="Y3" s="126"/>
      <c r="Z3" s="126"/>
      <c r="AA3" s="126"/>
      <c r="AB3" s="126"/>
      <c r="AC3" s="126"/>
    </row>
    <row r="4" spans="2:29" ht="15.5" x14ac:dyDescent="0.35">
      <c r="B4" s="377" t="s">
        <v>30</v>
      </c>
      <c r="C4" s="378"/>
      <c r="D4" s="379" t="s">
        <v>2</v>
      </c>
      <c r="E4" s="380" t="s">
        <v>3</v>
      </c>
      <c r="F4" s="380" t="s">
        <v>4</v>
      </c>
      <c r="G4" s="380" t="s">
        <v>5</v>
      </c>
      <c r="H4" s="380" t="s">
        <v>6</v>
      </c>
      <c r="I4" s="380" t="s">
        <v>7</v>
      </c>
      <c r="J4" s="381" t="s">
        <v>178</v>
      </c>
      <c r="K4" s="380" t="s">
        <v>8</v>
      </c>
      <c r="L4" s="380" t="s">
        <v>9</v>
      </c>
      <c r="M4" s="380" t="s">
        <v>10</v>
      </c>
      <c r="N4" s="380" t="s">
        <v>11</v>
      </c>
      <c r="O4" s="380" t="s">
        <v>12</v>
      </c>
      <c r="P4" s="380" t="s">
        <v>13</v>
      </c>
      <c r="Q4" s="380" t="s">
        <v>14</v>
      </c>
      <c r="R4" s="380" t="s">
        <v>15</v>
      </c>
      <c r="S4" s="382" t="s">
        <v>16</v>
      </c>
      <c r="T4" s="382" t="s">
        <v>17</v>
      </c>
      <c r="U4" s="382" t="s">
        <v>18</v>
      </c>
      <c r="V4" s="382" t="s">
        <v>19</v>
      </c>
      <c r="W4" s="383" t="s">
        <v>20</v>
      </c>
      <c r="X4" s="384" t="s">
        <v>165</v>
      </c>
      <c r="Y4" s="384" t="s">
        <v>172</v>
      </c>
      <c r="Z4" s="384" t="s">
        <v>179</v>
      </c>
      <c r="AA4" s="384" t="s">
        <v>184</v>
      </c>
      <c r="AB4" s="384" t="s">
        <v>188</v>
      </c>
      <c r="AC4" s="361" t="s">
        <v>191</v>
      </c>
    </row>
    <row r="5" spans="2:29" x14ac:dyDescent="0.35">
      <c r="B5" s="385" t="s">
        <v>31</v>
      </c>
      <c r="C5" s="386" t="s">
        <v>22</v>
      </c>
      <c r="D5" s="387">
        <v>1699.134</v>
      </c>
      <c r="E5" s="388">
        <v>2767.6260000000002</v>
      </c>
      <c r="F5" s="388">
        <v>3423.8969999999999</v>
      </c>
      <c r="G5" s="388">
        <v>3909.663</v>
      </c>
      <c r="H5" s="388">
        <v>5497.8360000000002</v>
      </c>
      <c r="I5" s="389">
        <v>11678.53</v>
      </c>
      <c r="J5" s="390">
        <v>17286.311000000002</v>
      </c>
      <c r="K5" s="391">
        <v>910.00099999999998</v>
      </c>
      <c r="L5" s="391">
        <v>921.62900000000013</v>
      </c>
      <c r="M5" s="391">
        <v>959.38799999999992</v>
      </c>
      <c r="N5" s="391">
        <v>1118.645</v>
      </c>
      <c r="O5" s="391">
        <v>1047.365</v>
      </c>
      <c r="P5" s="391">
        <v>1241.5559999999998</v>
      </c>
      <c r="Q5" s="388">
        <v>1466.1270000000002</v>
      </c>
      <c r="R5" s="388">
        <v>1742.7880000000005</v>
      </c>
      <c r="S5" s="392">
        <v>1816.903</v>
      </c>
      <c r="T5" s="392">
        <v>2059.9540000000002</v>
      </c>
      <c r="U5" s="392">
        <v>4235.4949999999999</v>
      </c>
      <c r="V5" s="392">
        <v>3566.1780000000008</v>
      </c>
      <c r="W5" s="393">
        <v>3888.1790000000001</v>
      </c>
      <c r="X5" s="392">
        <v>4181.1379999999999</v>
      </c>
      <c r="Y5" s="392">
        <v>4657.3159999999998</v>
      </c>
      <c r="Z5" s="392">
        <v>4559.6780000000035</v>
      </c>
      <c r="AA5" s="392">
        <v>4596.8069999999998</v>
      </c>
      <c r="AB5" s="392">
        <v>4826.0249999999996</v>
      </c>
      <c r="AC5" s="92">
        <v>5388.0969999999998</v>
      </c>
    </row>
    <row r="6" spans="2:29" x14ac:dyDescent="0.35">
      <c r="B6" s="394" t="s">
        <v>32</v>
      </c>
      <c r="C6" s="395" t="s">
        <v>22</v>
      </c>
      <c r="D6" s="396">
        <v>1056.896</v>
      </c>
      <c r="E6" s="397">
        <v>1599.204</v>
      </c>
      <c r="F6" s="397">
        <v>1780.998</v>
      </c>
      <c r="G6" s="397">
        <v>1898.991</v>
      </c>
      <c r="H6" s="397">
        <v>2632.4270000000001</v>
      </c>
      <c r="I6" s="397">
        <v>3104.7069999999999</v>
      </c>
      <c r="J6" s="374">
        <v>4941.8909999999996</v>
      </c>
      <c r="K6" s="398">
        <v>446.74900000000002</v>
      </c>
      <c r="L6" s="398">
        <v>416.04200000000003</v>
      </c>
      <c r="M6" s="398">
        <v>442.79699999999991</v>
      </c>
      <c r="N6" s="398">
        <v>593.40300000000002</v>
      </c>
      <c r="O6" s="398">
        <v>486.29399999999998</v>
      </c>
      <c r="P6" s="398">
        <v>670.84499999999991</v>
      </c>
      <c r="Q6" s="399">
        <v>651.01900000000001</v>
      </c>
      <c r="R6" s="399">
        <v>824.26900000000023</v>
      </c>
      <c r="S6" s="397">
        <v>714.5920000000001</v>
      </c>
      <c r="T6" s="397">
        <v>737.00300000000016</v>
      </c>
      <c r="U6" s="397">
        <v>1106.1780000000001</v>
      </c>
      <c r="V6" s="397">
        <v>546.93399999999974</v>
      </c>
      <c r="W6" s="396">
        <v>1124.1679999999999</v>
      </c>
      <c r="X6" s="397">
        <v>1231.367</v>
      </c>
      <c r="Y6" s="397">
        <v>1394.3219999999999</v>
      </c>
      <c r="Z6" s="397">
        <v>1192.0339999999994</v>
      </c>
      <c r="AA6" s="397">
        <v>1175.402</v>
      </c>
      <c r="AB6" s="397">
        <v>1331.796</v>
      </c>
      <c r="AC6" s="78">
        <v>1430.5319999999999</v>
      </c>
    </row>
    <row r="7" spans="2:29" x14ac:dyDescent="0.35">
      <c r="B7" s="385" t="s">
        <v>33</v>
      </c>
      <c r="C7" s="386" t="s">
        <v>22</v>
      </c>
      <c r="D7" s="400">
        <v>781.63699999999994</v>
      </c>
      <c r="E7" s="401">
        <v>1126.1890000000001</v>
      </c>
      <c r="F7" s="401">
        <v>1546.5450000000001</v>
      </c>
      <c r="G7" s="401">
        <v>1600.7719999999999</v>
      </c>
      <c r="H7" s="401">
        <v>2175.0909999999999</v>
      </c>
      <c r="I7" s="401">
        <v>2668.1329999999998</v>
      </c>
      <c r="J7" s="390">
        <v>4509.2529999999997</v>
      </c>
      <c r="K7" s="402">
        <v>392.85</v>
      </c>
      <c r="L7" s="402">
        <v>376.721</v>
      </c>
      <c r="M7" s="402">
        <v>391.14700000000011</v>
      </c>
      <c r="N7" s="402">
        <v>440.05499999999989</v>
      </c>
      <c r="O7" s="402">
        <v>524.49</v>
      </c>
      <c r="P7" s="402">
        <v>531.88499999999999</v>
      </c>
      <c r="Q7" s="401">
        <v>593.64400000000001</v>
      </c>
      <c r="R7" s="401">
        <v>525.07199999999989</v>
      </c>
      <c r="S7" s="401">
        <v>698.87300000000005</v>
      </c>
      <c r="T7" s="401">
        <v>686.19399999999996</v>
      </c>
      <c r="U7" s="401">
        <v>758.98199999999997</v>
      </c>
      <c r="V7" s="401">
        <v>524.08399999999983</v>
      </c>
      <c r="W7" s="400">
        <v>1039.3130000000001</v>
      </c>
      <c r="X7" s="401">
        <v>1070.0039999999999</v>
      </c>
      <c r="Y7" s="401">
        <v>1212.308</v>
      </c>
      <c r="Z7" s="401">
        <v>1187.6279999999997</v>
      </c>
      <c r="AA7" s="401">
        <v>1135.547</v>
      </c>
      <c r="AB7" s="401">
        <v>1168.7750000000001</v>
      </c>
      <c r="AC7" s="92">
        <v>1204.0360000000001</v>
      </c>
    </row>
    <row r="8" spans="2:29" x14ac:dyDescent="0.35">
      <c r="B8" s="394" t="s">
        <v>34</v>
      </c>
      <c r="C8" s="395" t="s">
        <v>22</v>
      </c>
      <c r="D8" s="403">
        <v>758.02599999999995</v>
      </c>
      <c r="E8" s="399">
        <v>499.35199999999998</v>
      </c>
      <c r="F8" s="399">
        <v>397.00799999999998</v>
      </c>
      <c r="G8" s="399">
        <v>853.34400000000005</v>
      </c>
      <c r="H8" s="399">
        <v>1285.7629999999999</v>
      </c>
      <c r="I8" s="399">
        <v>1410.6890000000001</v>
      </c>
      <c r="J8" s="404">
        <v>2042.0759999999998</v>
      </c>
      <c r="K8" s="399">
        <v>217.74799999999993</v>
      </c>
      <c r="L8" s="399">
        <v>188.77400000000023</v>
      </c>
      <c r="M8" s="399">
        <v>189.1689999999999</v>
      </c>
      <c r="N8" s="399">
        <v>257.65299999999996</v>
      </c>
      <c r="O8" s="399">
        <v>306.22000000000003</v>
      </c>
      <c r="P8" s="399">
        <v>299.92599999999999</v>
      </c>
      <c r="Q8" s="399">
        <v>334.97900000000027</v>
      </c>
      <c r="R8" s="399">
        <v>344.63799999999975</v>
      </c>
      <c r="S8" s="399">
        <v>363.15</v>
      </c>
      <c r="T8" s="399">
        <v>310.51499999999999</v>
      </c>
      <c r="U8" s="399">
        <v>464.33800000000002</v>
      </c>
      <c r="V8" s="399">
        <v>272.68600000000015</v>
      </c>
      <c r="W8" s="403">
        <v>461.65300000000002</v>
      </c>
      <c r="X8" s="399">
        <v>493.47500000000002</v>
      </c>
      <c r="Y8" s="399">
        <v>509.09699999999998</v>
      </c>
      <c r="Z8" s="399">
        <v>577.85099999999989</v>
      </c>
      <c r="AA8" s="399">
        <v>514.65099999999995</v>
      </c>
      <c r="AB8" s="399">
        <v>518.59</v>
      </c>
      <c r="AC8" s="133">
        <v>594.73099999999999</v>
      </c>
    </row>
    <row r="9" spans="2:29" x14ac:dyDescent="0.35">
      <c r="B9" s="394" t="s">
        <v>35</v>
      </c>
      <c r="C9" s="395" t="s">
        <v>22</v>
      </c>
      <c r="D9" s="405">
        <v>758.02599999999995</v>
      </c>
      <c r="E9" s="389">
        <v>499.35199999999998</v>
      </c>
      <c r="F9" s="389">
        <v>397.00799999999998</v>
      </c>
      <c r="G9" s="389">
        <v>853.34400000000005</v>
      </c>
      <c r="H9" s="389">
        <v>1284.413</v>
      </c>
      <c r="I9" s="389">
        <v>1360.2180000000001</v>
      </c>
      <c r="J9" s="406">
        <v>1778.0210000000002</v>
      </c>
      <c r="K9" s="389">
        <v>217.74799999999993</v>
      </c>
      <c r="L9" s="389">
        <v>188.77400000000023</v>
      </c>
      <c r="M9" s="389">
        <v>189.1689999999999</v>
      </c>
      <c r="N9" s="389">
        <v>257.65299999999996</v>
      </c>
      <c r="O9" s="389">
        <v>306.22000000000003</v>
      </c>
      <c r="P9" s="389">
        <v>299.92599999999999</v>
      </c>
      <c r="Q9" s="389">
        <v>334.14300000000026</v>
      </c>
      <c r="R9" s="389">
        <v>344.01</v>
      </c>
      <c r="S9" s="389">
        <v>362.62899999999996</v>
      </c>
      <c r="T9" s="389">
        <v>310.02699999999999</v>
      </c>
      <c r="U9" s="389">
        <v>402.68799999999999</v>
      </c>
      <c r="V9" s="389">
        <v>284.87400000000002</v>
      </c>
      <c r="W9" s="405">
        <v>400.13299999999998</v>
      </c>
      <c r="X9" s="389">
        <v>438.70400000000001</v>
      </c>
      <c r="Y9" s="389">
        <v>445.45600000000002</v>
      </c>
      <c r="Z9" s="389">
        <v>493.72800000000012</v>
      </c>
      <c r="AA9" s="389">
        <v>463.50299999999999</v>
      </c>
      <c r="AB9" s="389">
        <v>444.762</v>
      </c>
      <c r="AC9" s="135">
        <v>596.17899999999997</v>
      </c>
    </row>
    <row r="10" spans="2:29" x14ac:dyDescent="0.35">
      <c r="B10" s="385" t="s">
        <v>36</v>
      </c>
      <c r="C10" s="407" t="s">
        <v>22</v>
      </c>
      <c r="D10" s="408">
        <v>757.59100000000001</v>
      </c>
      <c r="E10" s="409">
        <v>496.971</v>
      </c>
      <c r="F10" s="409">
        <v>394.43200000000002</v>
      </c>
      <c r="G10" s="409">
        <v>845.69399999999996</v>
      </c>
      <c r="H10" s="409">
        <v>1248.3420000000001</v>
      </c>
      <c r="I10" s="409">
        <v>1071.972</v>
      </c>
      <c r="J10" s="410">
        <v>1330.143</v>
      </c>
      <c r="K10" s="409">
        <v>216.06700000000001</v>
      </c>
      <c r="L10" s="409">
        <v>186.642</v>
      </c>
      <c r="M10" s="409">
        <v>187.33800000000002</v>
      </c>
      <c r="N10" s="409">
        <v>255.64699999999993</v>
      </c>
      <c r="O10" s="409">
        <v>304.92700000000002</v>
      </c>
      <c r="P10" s="409">
        <v>297.77</v>
      </c>
      <c r="Q10" s="409">
        <v>314.36199999999997</v>
      </c>
      <c r="R10" s="409">
        <v>331.28300000000013</v>
      </c>
      <c r="S10" s="409">
        <v>330.93599999999998</v>
      </c>
      <c r="T10" s="409">
        <v>285.83600000000001</v>
      </c>
      <c r="U10" s="409">
        <v>380.94799999999998</v>
      </c>
      <c r="V10" s="409">
        <v>74.252000000000066</v>
      </c>
      <c r="W10" s="408">
        <v>313.83199999999999</v>
      </c>
      <c r="X10" s="409">
        <v>332.50900000000001</v>
      </c>
      <c r="Y10" s="409">
        <v>300.64400000000001</v>
      </c>
      <c r="Z10" s="409">
        <v>383.15800000000002</v>
      </c>
      <c r="AA10" s="409">
        <v>347.709</v>
      </c>
      <c r="AB10" s="409">
        <v>320.78300000000002</v>
      </c>
      <c r="AC10" s="187">
        <v>443.64</v>
      </c>
    </row>
    <row r="11" spans="2:29" x14ac:dyDescent="0.35">
      <c r="B11" s="411"/>
      <c r="C11" s="411"/>
      <c r="D11" s="412"/>
      <c r="E11" s="412"/>
      <c r="F11" s="412"/>
      <c r="G11" s="412"/>
      <c r="H11" s="412"/>
      <c r="I11" s="412"/>
      <c r="J11" s="412"/>
      <c r="K11" s="412"/>
      <c r="L11" s="412"/>
      <c r="M11" s="412"/>
      <c r="N11" s="412"/>
      <c r="O11" s="412"/>
      <c r="P11" s="412"/>
      <c r="Q11" s="412"/>
      <c r="R11" s="412"/>
      <c r="S11" s="412"/>
      <c r="T11" s="412"/>
      <c r="U11" s="413"/>
      <c r="V11" s="413"/>
      <c r="W11" s="412"/>
      <c r="X11" s="412"/>
      <c r="Y11" s="412"/>
      <c r="Z11" s="412"/>
      <c r="AA11" s="412"/>
      <c r="AB11" s="412"/>
      <c r="AC11" s="157"/>
    </row>
    <row r="12" spans="2:29" ht="15.5" x14ac:dyDescent="0.35">
      <c r="B12" s="377" t="s">
        <v>0</v>
      </c>
      <c r="C12" s="378" t="s">
        <v>1</v>
      </c>
      <c r="D12" s="379" t="s">
        <v>2</v>
      </c>
      <c r="E12" s="380" t="s">
        <v>3</v>
      </c>
      <c r="F12" s="380" t="s">
        <v>4</v>
      </c>
      <c r="G12" s="380" t="s">
        <v>5</v>
      </c>
      <c r="H12" s="380" t="s">
        <v>6</v>
      </c>
      <c r="I12" s="380" t="s">
        <v>7</v>
      </c>
      <c r="J12" s="414" t="s">
        <v>178</v>
      </c>
      <c r="K12" s="380" t="s">
        <v>8</v>
      </c>
      <c r="L12" s="380" t="s">
        <v>9</v>
      </c>
      <c r="M12" s="380" t="s">
        <v>10</v>
      </c>
      <c r="N12" s="380" t="s">
        <v>11</v>
      </c>
      <c r="O12" s="380" t="s">
        <v>12</v>
      </c>
      <c r="P12" s="380" t="s">
        <v>13</v>
      </c>
      <c r="Q12" s="380" t="s">
        <v>14</v>
      </c>
      <c r="R12" s="380" t="s">
        <v>15</v>
      </c>
      <c r="S12" s="382" t="s">
        <v>16</v>
      </c>
      <c r="T12" s="382" t="s">
        <v>17</v>
      </c>
      <c r="U12" s="382" t="s">
        <v>18</v>
      </c>
      <c r="V12" s="382" t="s">
        <v>19</v>
      </c>
      <c r="W12" s="383" t="s">
        <v>20</v>
      </c>
      <c r="X12" s="384" t="s">
        <v>165</v>
      </c>
      <c r="Y12" s="384" t="s">
        <v>172</v>
      </c>
      <c r="Z12" s="384" t="s">
        <v>179</v>
      </c>
      <c r="AA12" s="384" t="s">
        <v>184</v>
      </c>
      <c r="AB12" s="384" t="s">
        <v>188</v>
      </c>
      <c r="AC12" s="361" t="s">
        <v>191</v>
      </c>
    </row>
    <row r="13" spans="2:29" x14ac:dyDescent="0.35">
      <c r="B13" s="394" t="s">
        <v>21</v>
      </c>
      <c r="C13" s="395" t="s">
        <v>22</v>
      </c>
      <c r="D13" s="415">
        <v>12251.29</v>
      </c>
      <c r="E13" s="416">
        <v>19073.14</v>
      </c>
      <c r="F13" s="416">
        <v>21668.260999999999</v>
      </c>
      <c r="G13" s="417">
        <v>23988.35</v>
      </c>
      <c r="H13" s="417">
        <v>34151.593999999997</v>
      </c>
      <c r="I13" s="416">
        <v>45746.137999999999</v>
      </c>
      <c r="J13" s="418">
        <v>52626.190999999999</v>
      </c>
      <c r="K13" s="416">
        <v>21925.404999999999</v>
      </c>
      <c r="L13" s="416">
        <v>22484.437000000002</v>
      </c>
      <c r="M13" s="416">
        <v>22838.973000000002</v>
      </c>
      <c r="N13" s="416">
        <v>23988.35</v>
      </c>
      <c r="O13" s="416">
        <v>27905.088</v>
      </c>
      <c r="P13" s="416">
        <v>30878.903999999999</v>
      </c>
      <c r="Q13" s="417">
        <v>32859.095000000001</v>
      </c>
      <c r="R13" s="417">
        <v>34151.593999999997</v>
      </c>
      <c r="S13" s="419">
        <v>38170.660000000003</v>
      </c>
      <c r="T13" s="419">
        <v>42435.574999999997</v>
      </c>
      <c r="U13" s="419">
        <v>43578.612000000001</v>
      </c>
      <c r="V13" s="419">
        <v>45746.137999999999</v>
      </c>
      <c r="W13" s="420">
        <v>48436.783000000003</v>
      </c>
      <c r="X13" s="419">
        <v>51475.894999999997</v>
      </c>
      <c r="Y13" s="419">
        <v>51813.137999999999</v>
      </c>
      <c r="Z13" s="419">
        <v>52626.190999999999</v>
      </c>
      <c r="AA13" s="419">
        <v>53645.288</v>
      </c>
      <c r="AB13" s="419">
        <v>54620.303999999996</v>
      </c>
      <c r="AC13" s="216">
        <v>55346.110999999997</v>
      </c>
    </row>
    <row r="14" spans="2:29" x14ac:dyDescent="0.35">
      <c r="B14" s="394" t="s">
        <v>23</v>
      </c>
      <c r="C14" s="395" t="s">
        <v>22</v>
      </c>
      <c r="D14" s="415">
        <v>1743.6079999999999</v>
      </c>
      <c r="E14" s="416">
        <v>2671.377</v>
      </c>
      <c r="F14" s="416">
        <v>3184.5909999999999</v>
      </c>
      <c r="G14" s="416">
        <v>4160.1580000000004</v>
      </c>
      <c r="H14" s="416">
        <v>4360.3969999999999</v>
      </c>
      <c r="I14" s="416">
        <v>9864.8510000000006</v>
      </c>
      <c r="J14" s="421">
        <v>11527.978999999999</v>
      </c>
      <c r="K14" s="416">
        <v>3255.6619999999998</v>
      </c>
      <c r="L14" s="416">
        <v>3219.3339999999998</v>
      </c>
      <c r="M14" s="416">
        <v>3395.2470000000003</v>
      </c>
      <c r="N14" s="416">
        <v>4160.1579999999994</v>
      </c>
      <c r="O14" s="416">
        <v>6179.5309999999999</v>
      </c>
      <c r="P14" s="416">
        <v>4804.7749999999996</v>
      </c>
      <c r="Q14" s="416">
        <v>3798.5149999999994</v>
      </c>
      <c r="R14" s="416">
        <v>4360.3969999999999</v>
      </c>
      <c r="S14" s="422">
        <v>5145.3779999999997</v>
      </c>
      <c r="T14" s="422">
        <v>7079.473</v>
      </c>
      <c r="U14" s="422">
        <v>8623.7459999999992</v>
      </c>
      <c r="V14" s="422">
        <v>9864.8510000000006</v>
      </c>
      <c r="W14" s="423">
        <v>9816.7180000000008</v>
      </c>
      <c r="X14" s="422">
        <v>9930.6180000000004</v>
      </c>
      <c r="Y14" s="422">
        <v>11912.328</v>
      </c>
      <c r="Z14" s="422">
        <v>11527.978999999999</v>
      </c>
      <c r="AA14" s="422">
        <v>10846.607</v>
      </c>
      <c r="AB14" s="422">
        <v>12647.884</v>
      </c>
      <c r="AC14" s="217">
        <v>13558.599</v>
      </c>
    </row>
    <row r="15" spans="2:29" x14ac:dyDescent="0.35">
      <c r="B15" s="385" t="s">
        <v>24</v>
      </c>
      <c r="C15" s="386" t="s">
        <v>22</v>
      </c>
      <c r="D15" s="424">
        <v>13994.898000000001</v>
      </c>
      <c r="E15" s="425">
        <v>21744.517</v>
      </c>
      <c r="F15" s="425">
        <v>24852.851999999999</v>
      </c>
      <c r="G15" s="425">
        <v>28148.507999999998</v>
      </c>
      <c r="H15" s="425">
        <v>38511.990999999995</v>
      </c>
      <c r="I15" s="425">
        <v>55610.989000000001</v>
      </c>
      <c r="J15" s="426">
        <v>64154.17</v>
      </c>
      <c r="K15" s="425">
        <v>25181.066999999999</v>
      </c>
      <c r="L15" s="425">
        <v>25703.771000000001</v>
      </c>
      <c r="M15" s="425">
        <v>26234.22</v>
      </c>
      <c r="N15" s="425">
        <v>28148.507999999998</v>
      </c>
      <c r="O15" s="425">
        <v>34084.618999999999</v>
      </c>
      <c r="P15" s="425">
        <v>35683.678999999996</v>
      </c>
      <c r="Q15" s="425">
        <v>36657.61</v>
      </c>
      <c r="R15" s="425">
        <v>38511.990999999995</v>
      </c>
      <c r="S15" s="427">
        <v>43316.038</v>
      </c>
      <c r="T15" s="427">
        <v>49515.047999999995</v>
      </c>
      <c r="U15" s="427">
        <v>52202.358</v>
      </c>
      <c r="V15" s="427">
        <v>55610.989000000001</v>
      </c>
      <c r="W15" s="428">
        <v>58253.501000000004</v>
      </c>
      <c r="X15" s="427">
        <v>61406.512999999999</v>
      </c>
      <c r="Y15" s="427">
        <v>63725.466</v>
      </c>
      <c r="Z15" s="427">
        <v>64154.17</v>
      </c>
      <c r="AA15" s="427">
        <v>64491.895000000004</v>
      </c>
      <c r="AB15" s="427">
        <v>67268.187999999995</v>
      </c>
      <c r="AC15" s="163">
        <v>68904.709999999992</v>
      </c>
    </row>
    <row r="16" spans="2:29" x14ac:dyDescent="0.35">
      <c r="B16" s="385" t="s">
        <v>25</v>
      </c>
      <c r="C16" s="386" t="s">
        <v>22</v>
      </c>
      <c r="D16" s="424">
        <v>5610.7449999999999</v>
      </c>
      <c r="E16" s="425">
        <v>7526.0820000000003</v>
      </c>
      <c r="F16" s="425">
        <v>7756.1809999999996</v>
      </c>
      <c r="G16" s="425">
        <v>10690.948</v>
      </c>
      <c r="H16" s="425">
        <v>19635.133000000002</v>
      </c>
      <c r="I16" s="425">
        <v>24309.213</v>
      </c>
      <c r="J16" s="426">
        <v>27734.233</v>
      </c>
      <c r="K16" s="425">
        <v>8657.7340000000004</v>
      </c>
      <c r="L16" s="425">
        <v>8837.8510000000006</v>
      </c>
      <c r="M16" s="425">
        <v>9751.36</v>
      </c>
      <c r="N16" s="425">
        <v>10690.948</v>
      </c>
      <c r="O16" s="425">
        <v>17770.331999999999</v>
      </c>
      <c r="P16" s="425">
        <v>18898.014999999999</v>
      </c>
      <c r="Q16" s="425">
        <v>19282.866000000002</v>
      </c>
      <c r="R16" s="425">
        <v>19635.133000000002</v>
      </c>
      <c r="S16" s="427">
        <v>22238.468000000001</v>
      </c>
      <c r="T16" s="427">
        <v>22561.966</v>
      </c>
      <c r="U16" s="427">
        <v>23235.109</v>
      </c>
      <c r="V16" s="427">
        <v>24309.213</v>
      </c>
      <c r="W16" s="428">
        <v>24953.245999999999</v>
      </c>
      <c r="X16" s="427">
        <v>27201.097000000002</v>
      </c>
      <c r="Y16" s="427">
        <v>28010.870999999999</v>
      </c>
      <c r="Z16" s="427">
        <v>27734.233</v>
      </c>
      <c r="AA16" s="427">
        <v>28191.505000000001</v>
      </c>
      <c r="AB16" s="427">
        <v>29449.526999999998</v>
      </c>
      <c r="AC16" s="163">
        <v>29642.594000000001</v>
      </c>
    </row>
    <row r="17" spans="2:29" x14ac:dyDescent="0.35">
      <c r="B17" s="394" t="s">
        <v>26</v>
      </c>
      <c r="C17" s="395" t="s">
        <v>22</v>
      </c>
      <c r="D17" s="415">
        <v>7072.5510000000004</v>
      </c>
      <c r="E17" s="416">
        <v>10882.045</v>
      </c>
      <c r="F17" s="416">
        <v>9770.1409999999996</v>
      </c>
      <c r="G17" s="416">
        <v>13179.602000000001</v>
      </c>
      <c r="H17" s="416">
        <v>13881.06</v>
      </c>
      <c r="I17" s="416">
        <v>25521.098999999998</v>
      </c>
      <c r="J17" s="421">
        <v>24957.851999999999</v>
      </c>
      <c r="K17" s="416">
        <v>9579.6580000000013</v>
      </c>
      <c r="L17" s="416">
        <v>13617.052</v>
      </c>
      <c r="M17" s="416">
        <v>13357.220000000001</v>
      </c>
      <c r="N17" s="416">
        <v>13179.602000000003</v>
      </c>
      <c r="O17" s="416">
        <v>13100.874</v>
      </c>
      <c r="P17" s="416">
        <v>13566.142999999998</v>
      </c>
      <c r="Q17" s="416">
        <v>13928.481</v>
      </c>
      <c r="R17" s="416">
        <v>13881.06</v>
      </c>
      <c r="S17" s="422">
        <v>14775.541999999999</v>
      </c>
      <c r="T17" s="422">
        <v>18713.63</v>
      </c>
      <c r="U17" s="422">
        <v>20945.118999999999</v>
      </c>
      <c r="V17" s="422">
        <v>25521.098999999998</v>
      </c>
      <c r="W17" s="423">
        <v>26376.271000000001</v>
      </c>
      <c r="X17" s="422">
        <v>27485.031999999999</v>
      </c>
      <c r="Y17" s="422">
        <v>28550.726999999999</v>
      </c>
      <c r="Z17" s="422">
        <v>24957.851999999999</v>
      </c>
      <c r="AA17" s="422">
        <v>29087.289000000001</v>
      </c>
      <c r="AB17" s="422">
        <v>29620.738000000001</v>
      </c>
      <c r="AC17" s="217">
        <v>30424.236000000001</v>
      </c>
    </row>
    <row r="18" spans="2:29" x14ac:dyDescent="0.35">
      <c r="B18" s="394" t="s">
        <v>27</v>
      </c>
      <c r="C18" s="395" t="s">
        <v>22</v>
      </c>
      <c r="D18" s="415">
        <v>1311.6020000000001</v>
      </c>
      <c r="E18" s="416">
        <v>3336.39</v>
      </c>
      <c r="F18" s="416">
        <v>7326.53</v>
      </c>
      <c r="G18" s="416">
        <v>4277.9579999999996</v>
      </c>
      <c r="H18" s="416">
        <v>4995.7979999999998</v>
      </c>
      <c r="I18" s="416">
        <v>5780.6769999999997</v>
      </c>
      <c r="J18" s="421">
        <v>11462.084999999999</v>
      </c>
      <c r="K18" s="416">
        <v>6943.6750000000002</v>
      </c>
      <c r="L18" s="416">
        <v>3248.8679999999999</v>
      </c>
      <c r="M18" s="416">
        <v>3125.64</v>
      </c>
      <c r="N18" s="416">
        <v>4277.9580000000005</v>
      </c>
      <c r="O18" s="416">
        <v>3213.4130000000005</v>
      </c>
      <c r="P18" s="416">
        <v>3219.5210000000002</v>
      </c>
      <c r="Q18" s="416">
        <v>3446.2629999999999</v>
      </c>
      <c r="R18" s="416">
        <v>4995.7979999999998</v>
      </c>
      <c r="S18" s="422">
        <v>6302.0280000000002</v>
      </c>
      <c r="T18" s="422">
        <v>8239.4519999999993</v>
      </c>
      <c r="U18" s="422">
        <v>8022.13</v>
      </c>
      <c r="V18" s="422">
        <v>5780.6769999999997</v>
      </c>
      <c r="W18" s="423">
        <v>6923.9840000000004</v>
      </c>
      <c r="X18" s="422">
        <v>6720.384</v>
      </c>
      <c r="Y18" s="422">
        <v>7163.8680000000004</v>
      </c>
      <c r="Z18" s="422">
        <v>11462.084999999999</v>
      </c>
      <c r="AA18" s="422">
        <v>7213.1009999999997</v>
      </c>
      <c r="AB18" s="422">
        <v>8197.9230000000007</v>
      </c>
      <c r="AC18" s="217">
        <v>8837.8799999999992</v>
      </c>
    </row>
    <row r="19" spans="2:29" x14ac:dyDescent="0.35">
      <c r="B19" s="385" t="s">
        <v>28</v>
      </c>
      <c r="C19" s="386" t="s">
        <v>22</v>
      </c>
      <c r="D19" s="424">
        <v>8384.1530000000002</v>
      </c>
      <c r="E19" s="425">
        <v>14218.434999999999</v>
      </c>
      <c r="F19" s="425">
        <v>17096.670999999998</v>
      </c>
      <c r="G19" s="425">
        <v>17457.560000000001</v>
      </c>
      <c r="H19" s="425">
        <v>18876.858</v>
      </c>
      <c r="I19" s="425">
        <v>31301.775999999998</v>
      </c>
      <c r="J19" s="426">
        <v>36419.936999999998</v>
      </c>
      <c r="K19" s="425">
        <v>16523.333000000002</v>
      </c>
      <c r="L19" s="425">
        <v>16865.919999999998</v>
      </c>
      <c r="M19" s="425">
        <v>16482.86</v>
      </c>
      <c r="N19" s="425">
        <v>17457.560000000005</v>
      </c>
      <c r="O19" s="425">
        <v>16314.287</v>
      </c>
      <c r="P19" s="425">
        <v>16785.664000000001</v>
      </c>
      <c r="Q19" s="425">
        <v>17374.743999999999</v>
      </c>
      <c r="R19" s="425">
        <v>18876.858</v>
      </c>
      <c r="S19" s="427">
        <v>21077.57</v>
      </c>
      <c r="T19" s="427">
        <v>26953.082000000002</v>
      </c>
      <c r="U19" s="427">
        <v>28967.249</v>
      </c>
      <c r="V19" s="427">
        <v>31301.775999999998</v>
      </c>
      <c r="W19" s="428">
        <v>33300.255000000005</v>
      </c>
      <c r="X19" s="427">
        <v>34205.415999999997</v>
      </c>
      <c r="Y19" s="427">
        <v>35714.595000000001</v>
      </c>
      <c r="Z19" s="427">
        <v>36419.936999999998</v>
      </c>
      <c r="AA19" s="427">
        <v>36300.39</v>
      </c>
      <c r="AB19" s="427">
        <v>37818.661</v>
      </c>
      <c r="AC19" s="163">
        <v>39262.116000000002</v>
      </c>
    </row>
    <row r="20" spans="2:29" x14ac:dyDescent="0.35">
      <c r="B20" s="429" t="s">
        <v>29</v>
      </c>
      <c r="C20" s="407" t="s">
        <v>22</v>
      </c>
      <c r="D20" s="430">
        <v>13994.898000000001</v>
      </c>
      <c r="E20" s="431">
        <v>21744.517</v>
      </c>
      <c r="F20" s="431">
        <v>24852.851999999999</v>
      </c>
      <c r="G20" s="431">
        <v>28148.508000000002</v>
      </c>
      <c r="H20" s="431">
        <v>38511.991000000002</v>
      </c>
      <c r="I20" s="431">
        <v>55610.989000000001</v>
      </c>
      <c r="J20" s="432">
        <v>64154.17</v>
      </c>
      <c r="K20" s="433">
        <v>25181.067000000003</v>
      </c>
      <c r="L20" s="433">
        <v>25703.771000000001</v>
      </c>
      <c r="M20" s="433">
        <v>26234.22</v>
      </c>
      <c r="N20" s="433">
        <v>28148.508000000005</v>
      </c>
      <c r="O20" s="433">
        <v>34084.618999999999</v>
      </c>
      <c r="P20" s="433">
        <v>35683.679000000004</v>
      </c>
      <c r="Q20" s="433">
        <v>36657.61</v>
      </c>
      <c r="R20" s="433">
        <v>38511.991000000002</v>
      </c>
      <c r="S20" s="434">
        <v>43316.038</v>
      </c>
      <c r="T20" s="434">
        <v>49515.048000000003</v>
      </c>
      <c r="U20" s="434">
        <v>52202.358</v>
      </c>
      <c r="V20" s="434">
        <v>55610.989000000001</v>
      </c>
      <c r="W20" s="435">
        <v>58253.501000000004</v>
      </c>
      <c r="X20" s="436">
        <v>61406.512999999999</v>
      </c>
      <c r="Y20" s="436">
        <v>63725.466</v>
      </c>
      <c r="Z20" s="436">
        <v>64154.17</v>
      </c>
      <c r="AA20" s="436">
        <v>64491.895000000004</v>
      </c>
      <c r="AB20" s="436">
        <v>67268.187999999995</v>
      </c>
      <c r="AC20" s="218">
        <v>68904.710000000006</v>
      </c>
    </row>
    <row r="21" spans="2:29" x14ac:dyDescent="0.35">
      <c r="B21" s="411"/>
      <c r="C21" s="411"/>
      <c r="D21" s="412"/>
      <c r="E21" s="412"/>
      <c r="F21" s="412"/>
      <c r="G21" s="412"/>
      <c r="H21" s="412"/>
      <c r="I21" s="412"/>
      <c r="J21" s="412"/>
      <c r="K21" s="411"/>
      <c r="L21" s="411"/>
      <c r="M21" s="411"/>
      <c r="N21" s="411"/>
      <c r="O21" s="411"/>
      <c r="P21" s="411"/>
      <c r="Q21" s="411"/>
      <c r="R21" s="411"/>
      <c r="S21" s="411"/>
      <c r="T21" s="411"/>
      <c r="U21" s="411"/>
      <c r="V21" s="411"/>
      <c r="W21" s="412"/>
      <c r="X21" s="412"/>
      <c r="Y21" s="412"/>
      <c r="Z21" s="412"/>
      <c r="AA21" s="412"/>
      <c r="AB21" s="412"/>
      <c r="AC21" s="157"/>
    </row>
    <row r="22" spans="2:29" ht="15.5" x14ac:dyDescent="0.35">
      <c r="B22" s="377" t="s">
        <v>37</v>
      </c>
      <c r="C22" s="378"/>
      <c r="D22" s="437" t="s">
        <v>2</v>
      </c>
      <c r="E22" s="380" t="s">
        <v>3</v>
      </c>
      <c r="F22" s="380" t="s">
        <v>4</v>
      </c>
      <c r="G22" s="380" t="s">
        <v>5</v>
      </c>
      <c r="H22" s="380" t="s">
        <v>6</v>
      </c>
      <c r="I22" s="380" t="s">
        <v>7</v>
      </c>
      <c r="J22" s="381" t="s">
        <v>178</v>
      </c>
      <c r="K22" s="380" t="s">
        <v>8</v>
      </c>
      <c r="L22" s="380" t="s">
        <v>9</v>
      </c>
      <c r="M22" s="380" t="s">
        <v>10</v>
      </c>
      <c r="N22" s="380" t="s">
        <v>11</v>
      </c>
      <c r="O22" s="380" t="s">
        <v>12</v>
      </c>
      <c r="P22" s="380" t="s">
        <v>13</v>
      </c>
      <c r="Q22" s="380" t="s">
        <v>14</v>
      </c>
      <c r="R22" s="380" t="s">
        <v>15</v>
      </c>
      <c r="S22" s="384" t="s">
        <v>16</v>
      </c>
      <c r="T22" s="384" t="s">
        <v>17</v>
      </c>
      <c r="U22" s="384" t="s">
        <v>18</v>
      </c>
      <c r="V22" s="384" t="s">
        <v>19</v>
      </c>
      <c r="W22" s="383" t="s">
        <v>20</v>
      </c>
      <c r="X22" s="384" t="s">
        <v>165</v>
      </c>
      <c r="Y22" s="384" t="s">
        <v>172</v>
      </c>
      <c r="Z22" s="384" t="s">
        <v>179</v>
      </c>
      <c r="AA22" s="384" t="s">
        <v>184</v>
      </c>
      <c r="AB22" s="384" t="s">
        <v>188</v>
      </c>
      <c r="AC22" s="361" t="s">
        <v>191</v>
      </c>
    </row>
    <row r="23" spans="2:29" ht="15" customHeight="1" x14ac:dyDescent="0.35">
      <c r="B23" s="385" t="s">
        <v>38</v>
      </c>
      <c r="C23" s="386" t="s">
        <v>22</v>
      </c>
      <c r="D23" s="400">
        <v>244.4</v>
      </c>
      <c r="E23" s="401">
        <v>1768.9480000000001</v>
      </c>
      <c r="F23" s="401">
        <v>420.78399999999999</v>
      </c>
      <c r="G23" s="392">
        <v>786.56899999999996</v>
      </c>
      <c r="H23" s="392">
        <v>1626.2</v>
      </c>
      <c r="I23" s="392">
        <v>1465.116</v>
      </c>
      <c r="J23" s="390">
        <v>3937.7539999999999</v>
      </c>
      <c r="K23" s="402">
        <v>283.69400000000002</v>
      </c>
      <c r="L23" s="402">
        <v>54.20999999999998</v>
      </c>
      <c r="M23" s="402">
        <v>257.14</v>
      </c>
      <c r="N23" s="402">
        <v>191.52499999999998</v>
      </c>
      <c r="O23" s="402">
        <v>49.869000000000014</v>
      </c>
      <c r="P23" s="402">
        <v>473.44899999999996</v>
      </c>
      <c r="Q23" s="392">
        <v>730.41000000000008</v>
      </c>
      <c r="R23" s="392">
        <v>372.47199999999998</v>
      </c>
      <c r="S23" s="392">
        <v>334.65499999999997</v>
      </c>
      <c r="T23" s="392">
        <v>508.1149999999999</v>
      </c>
      <c r="U23" s="392">
        <v>-579.4409999999998</v>
      </c>
      <c r="V23" s="392">
        <v>1201.787</v>
      </c>
      <c r="W23" s="438">
        <v>781.43499999999995</v>
      </c>
      <c r="X23" s="439">
        <v>591.05600000000004</v>
      </c>
      <c r="Y23" s="392">
        <v>1198.692</v>
      </c>
      <c r="Z23" s="392">
        <v>1366.5709999999999</v>
      </c>
      <c r="AA23" s="392">
        <v>724.93</v>
      </c>
      <c r="AB23" s="392">
        <v>1139.3989999999999</v>
      </c>
      <c r="AC23" s="219">
        <v>734.9140000000001</v>
      </c>
    </row>
    <row r="24" spans="2:29" ht="15" customHeight="1" x14ac:dyDescent="0.35">
      <c r="B24" s="394" t="s">
        <v>39</v>
      </c>
      <c r="C24" s="395" t="s">
        <v>22</v>
      </c>
      <c r="D24" s="396">
        <v>-577.72199999999998</v>
      </c>
      <c r="E24" s="397">
        <v>-1749.8779999999999</v>
      </c>
      <c r="F24" s="397">
        <v>-3570.636</v>
      </c>
      <c r="G24" s="397">
        <v>-2389.9789999999998</v>
      </c>
      <c r="H24" s="397">
        <v>-6024.5919999999996</v>
      </c>
      <c r="I24" s="397">
        <v>-6881.8249999999998</v>
      </c>
      <c r="J24" s="374">
        <v>-5735.6559999999999</v>
      </c>
      <c r="K24" s="440">
        <v>-461.09100000000001</v>
      </c>
      <c r="L24" s="440">
        <v>-614.39800000000002</v>
      </c>
      <c r="M24" s="440">
        <v>-215.46399999999994</v>
      </c>
      <c r="N24" s="440">
        <v>-1099.0259999999998</v>
      </c>
      <c r="O24" s="440">
        <v>-2865.6220000000003</v>
      </c>
      <c r="P24" s="440">
        <v>-806.09099999999989</v>
      </c>
      <c r="Q24" s="397">
        <v>-1015.5250000000001</v>
      </c>
      <c r="R24" s="397">
        <v>-1337.3539999999994</v>
      </c>
      <c r="S24" s="397">
        <v>-878.35799999999995</v>
      </c>
      <c r="T24" s="397">
        <v>-3616.165</v>
      </c>
      <c r="U24" s="397">
        <v>-821.89200000000005</v>
      </c>
      <c r="V24" s="397">
        <v>-1565.41</v>
      </c>
      <c r="W24" s="441">
        <v>-2789.9630000000002</v>
      </c>
      <c r="X24" s="442">
        <v>-1310.2869999999998</v>
      </c>
      <c r="Y24" s="397">
        <v>-891.66100000000006</v>
      </c>
      <c r="Z24" s="397">
        <v>-743.74499999999989</v>
      </c>
      <c r="AA24" s="397">
        <v>-898.38099999999997</v>
      </c>
      <c r="AB24" s="397">
        <v>-892.18200000000013</v>
      </c>
      <c r="AC24" s="78">
        <v>-1704.808</v>
      </c>
    </row>
    <row r="25" spans="2:29" ht="15" customHeight="1" x14ac:dyDescent="0.35">
      <c r="B25" s="394" t="s">
        <v>40</v>
      </c>
      <c r="C25" s="395" t="s">
        <v>22</v>
      </c>
      <c r="D25" s="396">
        <v>222.078</v>
      </c>
      <c r="E25" s="397">
        <v>431.60300000000001</v>
      </c>
      <c r="F25" s="397">
        <v>2354.953</v>
      </c>
      <c r="G25" s="397">
        <v>2377.1669999999999</v>
      </c>
      <c r="H25" s="397">
        <v>4108.3240000000005</v>
      </c>
      <c r="I25" s="397">
        <v>7948.7330000000002</v>
      </c>
      <c r="J25" s="374">
        <v>1284.1400000000001</v>
      </c>
      <c r="K25" s="440">
        <v>84.024000000000044</v>
      </c>
      <c r="L25" s="440">
        <v>494.86400000000009</v>
      </c>
      <c r="M25" s="440">
        <v>476.30999999999977</v>
      </c>
      <c r="N25" s="440">
        <v>1321.9690000000001</v>
      </c>
      <c r="O25" s="440">
        <v>2775.0810000000001</v>
      </c>
      <c r="P25" s="440">
        <v>-169.95300000000043</v>
      </c>
      <c r="Q25" s="397">
        <v>493.72300000000041</v>
      </c>
      <c r="R25" s="397">
        <v>1009.4730000000004</v>
      </c>
      <c r="S25" s="397">
        <v>623.41399999999999</v>
      </c>
      <c r="T25" s="397">
        <v>3746.4559999999992</v>
      </c>
      <c r="U25" s="397">
        <v>1768.8260000000007</v>
      </c>
      <c r="V25" s="397">
        <v>1810.037</v>
      </c>
      <c r="W25" s="441">
        <v>338.839</v>
      </c>
      <c r="X25" s="442">
        <v>862.57300000000009</v>
      </c>
      <c r="Y25" s="397">
        <v>411.47499999999985</v>
      </c>
      <c r="Z25" s="397">
        <v>-328.74699999999979</v>
      </c>
      <c r="AA25" s="397">
        <v>-165.875</v>
      </c>
      <c r="AB25" s="397">
        <v>155.20500000000001</v>
      </c>
      <c r="AC25" s="78">
        <v>296.19999999999993</v>
      </c>
    </row>
    <row r="26" spans="2:29" ht="15" customHeight="1" x14ac:dyDescent="0.35">
      <c r="B26" s="394" t="s">
        <v>41</v>
      </c>
      <c r="C26" s="395" t="s">
        <v>22</v>
      </c>
      <c r="D26" s="396">
        <v>-111.244</v>
      </c>
      <c r="E26" s="397">
        <v>450.673</v>
      </c>
      <c r="F26" s="397">
        <v>-794.899</v>
      </c>
      <c r="G26" s="397">
        <v>773.75699999999995</v>
      </c>
      <c r="H26" s="397">
        <v>-290.06799999999907</v>
      </c>
      <c r="I26" s="397">
        <v>2532.0239999999999</v>
      </c>
      <c r="J26" s="374">
        <v>-513.76199999999994</v>
      </c>
      <c r="K26" s="440">
        <v>-93.372999999999948</v>
      </c>
      <c r="L26" s="440">
        <v>-65.324000000000012</v>
      </c>
      <c r="M26" s="440">
        <v>517.98599999999988</v>
      </c>
      <c r="N26" s="440">
        <v>414.46800000000019</v>
      </c>
      <c r="O26" s="440">
        <v>-40.672000000000033</v>
      </c>
      <c r="P26" s="440">
        <v>-502.59500000000037</v>
      </c>
      <c r="Q26" s="397">
        <v>208.6080000000004</v>
      </c>
      <c r="R26" s="397">
        <v>44.591000000000918</v>
      </c>
      <c r="S26" s="397">
        <v>79.711000000000013</v>
      </c>
      <c r="T26" s="397">
        <v>638.40599999999904</v>
      </c>
      <c r="U26" s="397">
        <v>367.49300000000085</v>
      </c>
      <c r="V26" s="397">
        <v>1446.414</v>
      </c>
      <c r="W26" s="441">
        <v>-1669.6890000000003</v>
      </c>
      <c r="X26" s="442">
        <v>143.34200000000033</v>
      </c>
      <c r="Y26" s="397">
        <v>718.50599999999997</v>
      </c>
      <c r="Z26" s="397">
        <v>294.07900000000006</v>
      </c>
      <c r="AA26" s="397">
        <v>-339.32600000000002</v>
      </c>
      <c r="AB26" s="397">
        <v>402.54500000000002</v>
      </c>
      <c r="AC26" s="78">
        <v>-673.81700000000001</v>
      </c>
    </row>
    <row r="27" spans="2:29" ht="15" customHeight="1" x14ac:dyDescent="0.35">
      <c r="B27" s="443" t="s">
        <v>160</v>
      </c>
      <c r="C27" s="444" t="s">
        <v>22</v>
      </c>
      <c r="D27" s="445">
        <v>85.510999999999996</v>
      </c>
      <c r="E27" s="446">
        <v>1056.9449999999999</v>
      </c>
      <c r="F27" s="446">
        <v>262.04599999999999</v>
      </c>
      <c r="G27" s="446">
        <v>1035.8040000000001</v>
      </c>
      <c r="H27" s="446">
        <v>745.73500000000104</v>
      </c>
      <c r="I27" s="446">
        <v>3267.4050000000002</v>
      </c>
      <c r="J27" s="447">
        <v>2748.8389999999999</v>
      </c>
      <c r="K27" s="440">
        <v>168.67300000000006</v>
      </c>
      <c r="L27" s="440">
        <v>103.3490000000001</v>
      </c>
      <c r="M27" s="440">
        <v>621.33499999999958</v>
      </c>
      <c r="N27" s="440">
        <v>1035.8040000000001</v>
      </c>
      <c r="O27" s="440">
        <v>995.13099999999997</v>
      </c>
      <c r="P27" s="440">
        <v>492.5359999999996</v>
      </c>
      <c r="Q27" s="448">
        <v>701.14400000000001</v>
      </c>
      <c r="R27" s="448">
        <v>745.73500000000104</v>
      </c>
      <c r="S27" s="448">
        <v>825.44600000000003</v>
      </c>
      <c r="T27" s="448">
        <v>1463.8519999999987</v>
      </c>
      <c r="U27" s="448">
        <v>1808.8030000000001</v>
      </c>
      <c r="V27" s="448">
        <v>3267.4050000000002</v>
      </c>
      <c r="W27" s="445">
        <v>1587.875</v>
      </c>
      <c r="X27" s="446">
        <v>1728.124</v>
      </c>
      <c r="Y27" s="446">
        <v>2452.7150000000001</v>
      </c>
      <c r="Z27" s="446">
        <v>2748.8389999999999</v>
      </c>
      <c r="AA27" s="446">
        <v>2421.2280000000001</v>
      </c>
      <c r="AB27" s="446">
        <v>2849.4319999999998</v>
      </c>
      <c r="AC27" s="176">
        <v>2177.7350000000001</v>
      </c>
    </row>
    <row r="28" spans="2:29" x14ac:dyDescent="0.35">
      <c r="B28" s="411"/>
      <c r="C28" s="411"/>
      <c r="D28" s="412"/>
      <c r="E28" s="412"/>
      <c r="F28" s="412"/>
      <c r="G28" s="412"/>
      <c r="H28" s="449"/>
      <c r="I28" s="450"/>
      <c r="J28" s="450"/>
      <c r="K28" s="411"/>
      <c r="L28" s="411"/>
      <c r="M28" s="411"/>
      <c r="N28" s="411"/>
      <c r="O28" s="411"/>
      <c r="P28" s="411"/>
      <c r="Q28" s="411"/>
      <c r="R28" s="411"/>
      <c r="S28" s="411"/>
      <c r="T28" s="411"/>
      <c r="U28" s="411"/>
      <c r="V28" s="411"/>
      <c r="W28" s="412"/>
      <c r="X28" s="412"/>
      <c r="Y28" s="412"/>
      <c r="Z28" s="412"/>
      <c r="AA28" s="412"/>
      <c r="AB28" s="412"/>
      <c r="AC28" s="157"/>
    </row>
    <row r="29" spans="2:29" ht="15.5" x14ac:dyDescent="0.35">
      <c r="B29" s="451" t="s">
        <v>42</v>
      </c>
      <c r="C29" s="452"/>
      <c r="D29" s="383" t="s">
        <v>2</v>
      </c>
      <c r="E29" s="384" t="s">
        <v>3</v>
      </c>
      <c r="F29" s="384" t="s">
        <v>4</v>
      </c>
      <c r="G29" s="384" t="s">
        <v>5</v>
      </c>
      <c r="H29" s="380" t="s">
        <v>6</v>
      </c>
      <c r="I29" s="453" t="s">
        <v>7</v>
      </c>
      <c r="J29" s="381" t="s">
        <v>178</v>
      </c>
      <c r="K29" s="454" t="s">
        <v>8</v>
      </c>
      <c r="L29" s="454" t="s">
        <v>9</v>
      </c>
      <c r="M29" s="454" t="s">
        <v>10</v>
      </c>
      <c r="N29" s="454" t="s">
        <v>11</v>
      </c>
      <c r="O29" s="454" t="s">
        <v>12</v>
      </c>
      <c r="P29" s="454" t="s">
        <v>13</v>
      </c>
      <c r="Q29" s="454" t="s">
        <v>14</v>
      </c>
      <c r="R29" s="380" t="s">
        <v>15</v>
      </c>
      <c r="S29" s="384" t="s">
        <v>16</v>
      </c>
      <c r="T29" s="384" t="s">
        <v>17</v>
      </c>
      <c r="U29" s="384" t="s">
        <v>18</v>
      </c>
      <c r="V29" s="384" t="s">
        <v>19</v>
      </c>
      <c r="W29" s="383" t="s">
        <v>20</v>
      </c>
      <c r="X29" s="384" t="s">
        <v>165</v>
      </c>
      <c r="Y29" s="384" t="s">
        <v>172</v>
      </c>
      <c r="Z29" s="384" t="s">
        <v>179</v>
      </c>
      <c r="AA29" s="384" t="s">
        <v>184</v>
      </c>
      <c r="AB29" s="384" t="s">
        <v>188</v>
      </c>
      <c r="AC29" s="361" t="s">
        <v>191</v>
      </c>
    </row>
    <row r="30" spans="2:29" x14ac:dyDescent="0.35">
      <c r="B30" s="455" t="s">
        <v>43</v>
      </c>
      <c r="C30" s="456" t="s">
        <v>44</v>
      </c>
      <c r="D30" s="457">
        <v>0.62202039391831365</v>
      </c>
      <c r="E30" s="458">
        <v>0.57782518302689734</v>
      </c>
      <c r="F30" s="458">
        <v>0.52016693259172231</v>
      </c>
      <c r="G30" s="458">
        <v>0.48571731118513284</v>
      </c>
      <c r="H30" s="458">
        <v>0.47881148146288832</v>
      </c>
      <c r="I30" s="458">
        <v>0.26584741401529127</v>
      </c>
      <c r="J30" s="459">
        <v>0.28588465173396449</v>
      </c>
      <c r="K30" s="458">
        <v>0.49093242754678296</v>
      </c>
      <c r="L30" s="458">
        <v>0.4514202569580601</v>
      </c>
      <c r="M30" s="458">
        <v>0.46154110745600313</v>
      </c>
      <c r="N30" s="458">
        <v>0.53046587612692142</v>
      </c>
      <c r="O30" s="458">
        <v>0.46430232058546922</v>
      </c>
      <c r="P30" s="458">
        <v>0.54032601026453908</v>
      </c>
      <c r="Q30" s="458">
        <v>0.4440399774371524</v>
      </c>
      <c r="R30" s="458">
        <v>0.47295999283906021</v>
      </c>
      <c r="S30" s="458">
        <v>0.39330222912285362</v>
      </c>
      <c r="T30" s="458">
        <v>0.35777643578448842</v>
      </c>
      <c r="U30" s="458">
        <v>0.26116852929822848</v>
      </c>
      <c r="V30" s="458">
        <v>0.15336699401992823</v>
      </c>
      <c r="W30" s="457">
        <v>0.2891245490498251</v>
      </c>
      <c r="X30" s="458">
        <v>0.29450522800251988</v>
      </c>
      <c r="Y30" s="458">
        <v>0.29938316403696891</v>
      </c>
      <c r="Z30" s="458">
        <v>0.26142942549890552</v>
      </c>
      <c r="AA30" s="458">
        <v>0.25569966283117829</v>
      </c>
      <c r="AB30" s="458">
        <v>0.27596127247579533</v>
      </c>
      <c r="AC30" s="93">
        <v>0.26549856099472596</v>
      </c>
    </row>
    <row r="31" spans="2:29" x14ac:dyDescent="0.35">
      <c r="B31" s="394" t="s">
        <v>45</v>
      </c>
      <c r="C31" s="395" t="s">
        <v>44</v>
      </c>
      <c r="D31" s="460">
        <v>0.46002081060116501</v>
      </c>
      <c r="E31" s="461">
        <v>0.4069151684512286</v>
      </c>
      <c r="F31" s="461">
        <v>0.45169144983041259</v>
      </c>
      <c r="G31" s="461">
        <v>0.40943989290125515</v>
      </c>
      <c r="H31" s="461">
        <v>0.39562675205298953</v>
      </c>
      <c r="I31" s="461">
        <v>0.22846479822374902</v>
      </c>
      <c r="J31" s="459">
        <v>0.26085687108140071</v>
      </c>
      <c r="K31" s="461">
        <v>0.43170282230459089</v>
      </c>
      <c r="L31" s="461">
        <v>0.40875558386292093</v>
      </c>
      <c r="M31" s="461">
        <v>0.40770470341509391</v>
      </c>
      <c r="N31" s="461">
        <v>0.3933821721815231</v>
      </c>
      <c r="O31" s="461">
        <v>0.50077098241778173</v>
      </c>
      <c r="P31" s="461">
        <v>0.42840194079042754</v>
      </c>
      <c r="Q31" s="461">
        <v>0.40490625982605866</v>
      </c>
      <c r="R31" s="461">
        <v>0.30128277220178229</v>
      </c>
      <c r="S31" s="461">
        <v>0.38465069406567109</v>
      </c>
      <c r="T31" s="461">
        <v>0.33311132190330461</v>
      </c>
      <c r="U31" s="461">
        <v>0.1791955839872317</v>
      </c>
      <c r="V31" s="461">
        <v>0.14695957408744031</v>
      </c>
      <c r="W31" s="460">
        <v>0.26730070812069096</v>
      </c>
      <c r="X31" s="461">
        <v>0.25591214640607413</v>
      </c>
      <c r="Y31" s="461">
        <v>0.26030185626227642</v>
      </c>
      <c r="Z31" s="461">
        <v>0.26046312919464898</v>
      </c>
      <c r="AA31" s="461">
        <v>0.24702951418234442</v>
      </c>
      <c r="AB31" s="461">
        <v>0.2421817126931585</v>
      </c>
      <c r="AC31" s="94">
        <v>0.2234621982492149</v>
      </c>
    </row>
    <row r="32" spans="2:29" x14ac:dyDescent="0.35">
      <c r="B32" s="394" t="s">
        <v>203</v>
      </c>
      <c r="C32" s="395" t="s">
        <v>44</v>
      </c>
      <c r="D32" s="462">
        <v>0.44612490833565804</v>
      </c>
      <c r="E32" s="463">
        <v>0.18042611248774218</v>
      </c>
      <c r="F32" s="463">
        <v>0.11595208617548951</v>
      </c>
      <c r="G32" s="463">
        <v>0.2182653594440237</v>
      </c>
      <c r="H32" s="463">
        <v>0.23386710698536659</v>
      </c>
      <c r="I32" s="463">
        <v>0.12079337039850049</v>
      </c>
      <c r="J32" s="459">
        <v>0.11813255008544042</v>
      </c>
      <c r="K32" s="463">
        <v>0.23928325353488616</v>
      </c>
      <c r="L32" s="463">
        <v>0.20482645402868205</v>
      </c>
      <c r="M32" s="463">
        <v>0.1971767418395893</v>
      </c>
      <c r="N32" s="463">
        <v>0.23032597472835437</v>
      </c>
      <c r="O32" s="463">
        <v>0.29237180925465339</v>
      </c>
      <c r="P32" s="463">
        <v>0.24157267171194857</v>
      </c>
      <c r="Q32" s="463">
        <v>0.22847884255593154</v>
      </c>
      <c r="R32" s="463">
        <v>0.19775095995611611</v>
      </c>
      <c r="S32" s="463">
        <v>0.19987308073133236</v>
      </c>
      <c r="T32" s="463">
        <v>0.15073880290530758</v>
      </c>
      <c r="U32" s="463">
        <v>0.10963016129165541</v>
      </c>
      <c r="V32" s="463">
        <v>7.6464495042031011E-2</v>
      </c>
      <c r="W32" s="462">
        <v>0.11873244518835167</v>
      </c>
      <c r="X32" s="463">
        <v>0.11802408817886423</v>
      </c>
      <c r="Y32" s="463">
        <v>0.10931124278447071</v>
      </c>
      <c r="Z32" s="463">
        <v>0.12673065948955156</v>
      </c>
      <c r="AA32" s="463">
        <v>0.11195836588310103</v>
      </c>
      <c r="AB32" s="463">
        <v>0.10745696510067811</v>
      </c>
      <c r="AC32" s="145">
        <v>0.11037867358364187</v>
      </c>
    </row>
    <row r="33" spans="2:29" x14ac:dyDescent="0.35">
      <c r="B33" s="394" t="s">
        <v>46</v>
      </c>
      <c r="C33" s="395" t="s">
        <v>44</v>
      </c>
      <c r="D33" s="460">
        <v>0.44612490833565804</v>
      </c>
      <c r="E33" s="461">
        <v>0.18042611248774218</v>
      </c>
      <c r="F33" s="461">
        <v>0.11595208617548951</v>
      </c>
      <c r="G33" s="461">
        <v>0.2182653594440237</v>
      </c>
      <c r="H33" s="461">
        <v>0.23362155582669253</v>
      </c>
      <c r="I33" s="461">
        <v>0.116471679226752</v>
      </c>
      <c r="J33" s="459">
        <v>0.10285716831080964</v>
      </c>
      <c r="K33" s="461">
        <v>0.23928325353488616</v>
      </c>
      <c r="L33" s="461">
        <v>0.20482645402868205</v>
      </c>
      <c r="M33" s="461">
        <v>0.1971767418395893</v>
      </c>
      <c r="N33" s="461">
        <v>0.23032597472835437</v>
      </c>
      <c r="O33" s="461">
        <v>0.29237180925465339</v>
      </c>
      <c r="P33" s="461">
        <v>0.24157267171194857</v>
      </c>
      <c r="Q33" s="461">
        <v>0.2279086327446396</v>
      </c>
      <c r="R33" s="461">
        <v>0.19739061779172218</v>
      </c>
      <c r="S33" s="461">
        <v>0.19958632904453344</v>
      </c>
      <c r="T33" s="461">
        <v>0.15050190441145772</v>
      </c>
      <c r="U33" s="461">
        <v>9.5074601669934686E-2</v>
      </c>
      <c r="V33" s="461">
        <v>7.9882159555692389E-2</v>
      </c>
      <c r="W33" s="460">
        <v>0.10291012836600372</v>
      </c>
      <c r="X33" s="461">
        <v>0.10492454446612381</v>
      </c>
      <c r="Y33" s="461">
        <v>9.5646505412130087E-2</v>
      </c>
      <c r="Z33" s="461">
        <v>0.10828133039218991</v>
      </c>
      <c r="AA33" s="461">
        <v>0.10083151196036727</v>
      </c>
      <c r="AB33" s="461">
        <v>9.2159075015152234E-2</v>
      </c>
      <c r="AC33" s="94">
        <v>0.11064741410557383</v>
      </c>
    </row>
    <row r="34" spans="2:29" x14ac:dyDescent="0.35">
      <c r="B34" s="394" t="s">
        <v>47</v>
      </c>
      <c r="C34" s="395" t="s">
        <v>44</v>
      </c>
      <c r="D34" s="460">
        <v>0.44586889556680048</v>
      </c>
      <c r="E34" s="461">
        <v>0.17956580838595965</v>
      </c>
      <c r="F34" s="461">
        <v>0.11519972709459426</v>
      </c>
      <c r="G34" s="461">
        <v>0.21630866905920024</v>
      </c>
      <c r="H34" s="461">
        <v>0.22706061075666864</v>
      </c>
      <c r="I34" s="461">
        <v>9.1789976991967309E-2</v>
      </c>
      <c r="J34" s="459">
        <v>7.6947765199874049E-2</v>
      </c>
      <c r="K34" s="461">
        <v>0.23743600281757934</v>
      </c>
      <c r="L34" s="461">
        <v>0.2025131587656204</v>
      </c>
      <c r="M34" s="461">
        <v>0.19526823349885555</v>
      </c>
      <c r="N34" s="461">
        <v>0.22853273379847935</v>
      </c>
      <c r="O34" s="461">
        <v>0.29113728260921456</v>
      </c>
      <c r="P34" s="461">
        <v>0.23983614110036119</v>
      </c>
      <c r="Q34" s="461">
        <v>0.21441662284372359</v>
      </c>
      <c r="R34" s="461">
        <v>0.19008795103018844</v>
      </c>
      <c r="S34" s="461">
        <v>0.18214291021590034</v>
      </c>
      <c r="T34" s="461">
        <v>0.13875843829522405</v>
      </c>
      <c r="U34" s="461">
        <v>8.9941789566508751E-2</v>
      </c>
      <c r="V34" s="461">
        <v>2.0821170451951657E-2</v>
      </c>
      <c r="W34" s="460">
        <v>8.0714390978398887E-2</v>
      </c>
      <c r="X34" s="461">
        <v>7.9525956808887924E-2</v>
      </c>
      <c r="Y34" s="461">
        <v>6.4553060174572657E-2</v>
      </c>
      <c r="Z34" s="461">
        <v>8.403181101823412E-2</v>
      </c>
      <c r="AA34" s="461">
        <v>7.5641418053879583E-2</v>
      </c>
      <c r="AB34" s="461">
        <v>6.6469402872964822E-2</v>
      </c>
      <c r="AC34" s="94">
        <v>8.2337047755450574E-2</v>
      </c>
    </row>
    <row r="35" spans="2:29" x14ac:dyDescent="0.35">
      <c r="B35" s="394" t="s">
        <v>204</v>
      </c>
      <c r="C35" s="395" t="s">
        <v>48</v>
      </c>
      <c r="D35" s="464">
        <v>1.8</v>
      </c>
      <c r="E35" s="465">
        <v>3.5</v>
      </c>
      <c r="F35" s="466">
        <v>4.5999999999999996</v>
      </c>
      <c r="G35" s="466">
        <v>4.3</v>
      </c>
      <c r="H35" s="465">
        <v>3.5</v>
      </c>
      <c r="I35" s="465">
        <v>5.8</v>
      </c>
      <c r="J35" s="467">
        <v>4.1247845703534933</v>
      </c>
      <c r="K35" s="468"/>
      <c r="L35" s="468"/>
      <c r="M35" s="468"/>
      <c r="N35" s="468">
        <v>4.3</v>
      </c>
      <c r="O35" s="468"/>
      <c r="P35" s="468"/>
      <c r="Q35" s="468"/>
      <c r="R35" s="468">
        <v>3.5</v>
      </c>
      <c r="S35" s="468"/>
      <c r="T35" s="468"/>
      <c r="U35" s="468"/>
      <c r="V35" s="468">
        <v>5.8</v>
      </c>
      <c r="W35" s="469">
        <v>5.3594931010914477</v>
      </c>
      <c r="X35" s="470">
        <v>4.9007775001522242</v>
      </c>
      <c r="Y35" s="471">
        <v>4.5695639017519749</v>
      </c>
      <c r="Z35" s="471">
        <v>4.1247845703534933</v>
      </c>
      <c r="AA35" s="471">
        <v>4.1445470397971524</v>
      </c>
      <c r="AB35" s="471">
        <v>4.083311898869578</v>
      </c>
      <c r="AC35" s="159">
        <v>4.3765462438015135</v>
      </c>
    </row>
    <row r="36" spans="2:29" x14ac:dyDescent="0.35">
      <c r="B36" s="394" t="s">
        <v>49</v>
      </c>
      <c r="C36" s="395" t="s">
        <v>44</v>
      </c>
      <c r="D36" s="472">
        <v>0.31267711226566813</v>
      </c>
      <c r="E36" s="473">
        <v>1.5707381265489184</v>
      </c>
      <c r="F36" s="473">
        <v>0.2720800235363342</v>
      </c>
      <c r="G36" s="473">
        <v>0.49136853967960459</v>
      </c>
      <c r="H36" s="474">
        <v>0.74764688006156987</v>
      </c>
      <c r="I36" s="475">
        <v>0.54911655453457531</v>
      </c>
      <c r="J36" s="168">
        <v>0.86740154078735443</v>
      </c>
      <c r="K36" s="473">
        <v>0.72214331169657631</v>
      </c>
      <c r="L36" s="473">
        <v>0.14389959678382669</v>
      </c>
      <c r="M36" s="473">
        <v>0.65739990336114018</v>
      </c>
      <c r="N36" s="473">
        <v>0.43522968719819116</v>
      </c>
      <c r="O36" s="473">
        <v>9.508093576617288E-2</v>
      </c>
      <c r="P36" s="473">
        <v>0.89013414553897918</v>
      </c>
      <c r="Q36" s="473">
        <v>1.2303838664249955</v>
      </c>
      <c r="R36" s="473">
        <v>0.70937319072431981</v>
      </c>
      <c r="S36" s="473">
        <v>0.47884951915440993</v>
      </c>
      <c r="T36" s="473">
        <v>0.74048301209278999</v>
      </c>
      <c r="U36" s="473">
        <v>-0.76344498288496943</v>
      </c>
      <c r="V36" s="473">
        <v>2.2931190419856367</v>
      </c>
      <c r="W36" s="476">
        <v>0.75187647994396289</v>
      </c>
      <c r="X36" s="475">
        <v>0.55238672004964473</v>
      </c>
      <c r="Y36" s="119">
        <v>0.9887685307694084</v>
      </c>
      <c r="Z36" s="119">
        <v>1.1499999999999999</v>
      </c>
      <c r="AA36" s="477">
        <v>0.63839717774781668</v>
      </c>
      <c r="AB36" s="477">
        <v>0.97486599217129033</v>
      </c>
      <c r="AC36" s="220">
        <v>0.61037543727928412</v>
      </c>
    </row>
    <row r="37" spans="2:29" x14ac:dyDescent="0.35">
      <c r="B37" s="394" t="s">
        <v>50</v>
      </c>
      <c r="C37" s="395" t="s">
        <v>44</v>
      </c>
      <c r="D37" s="472">
        <v>0.17086073239828223</v>
      </c>
      <c r="E37" s="473">
        <v>0.23147581968944797</v>
      </c>
      <c r="F37" s="473">
        <v>0.52216419395060532</v>
      </c>
      <c r="G37" s="473">
        <v>0.4421640625321534</v>
      </c>
      <c r="H37" s="474">
        <v>0.25802967568388763</v>
      </c>
      <c r="I37" s="474">
        <v>0.6221509302030932</v>
      </c>
      <c r="J37" s="478">
        <v>0.64074397734999444</v>
      </c>
      <c r="K37" s="474">
        <v>0.41003800763571618</v>
      </c>
      <c r="L37" s="474">
        <v>0.46742415096158552</v>
      </c>
      <c r="M37" s="474">
        <v>0.40467155350638268</v>
      </c>
      <c r="N37" s="474">
        <v>0.4421640625321534</v>
      </c>
      <c r="O37" s="474">
        <v>0.20164249041604851</v>
      </c>
      <c r="P37" s="474">
        <v>0.18972828627768579</v>
      </c>
      <c r="Q37" s="474">
        <v>0.21462867604846705</v>
      </c>
      <c r="R37" s="474">
        <v>0.25802967568388763</v>
      </c>
      <c r="S37" s="474">
        <v>0.30647025685402429</v>
      </c>
      <c r="T37" s="474">
        <v>0.49092164623072498</v>
      </c>
      <c r="U37" s="474">
        <v>0.571039972310868</v>
      </c>
      <c r="V37" s="474">
        <v>0.62135014407911926</v>
      </c>
      <c r="W37" s="479">
        <v>0.64053462222910795</v>
      </c>
      <c r="X37" s="474">
        <v>0.63</v>
      </c>
      <c r="Y37" s="474">
        <v>0.6409612896364415</v>
      </c>
      <c r="Z37" s="474">
        <v>0.64074397734999444</v>
      </c>
      <c r="AA37" s="477">
        <v>0.6387877482950981</v>
      </c>
      <c r="AB37" s="477">
        <v>0.62988023542788996</v>
      </c>
      <c r="AC37" s="220">
        <v>0.64910702484404703</v>
      </c>
    </row>
    <row r="38" spans="2:29" x14ac:dyDescent="0.35">
      <c r="B38" s="394" t="s">
        <v>205</v>
      </c>
      <c r="C38" s="395" t="s">
        <v>44</v>
      </c>
      <c r="D38" s="462">
        <v>9.9989554144365778E-2</v>
      </c>
      <c r="E38" s="463">
        <v>9.3045952364008214E-2</v>
      </c>
      <c r="F38" s="463">
        <v>9.5847264933317522E-2</v>
      </c>
      <c r="G38" s="463">
        <v>7.7683134017640973E-2</v>
      </c>
      <c r="H38" s="463">
        <v>7.7245654206697545E-2</v>
      </c>
      <c r="I38" s="463">
        <v>5.6245332202146253E-2</v>
      </c>
      <c r="J38" s="459">
        <v>6.8110345063720448E-2</v>
      </c>
      <c r="K38" s="463">
        <v>8.334500452710919E-2</v>
      </c>
      <c r="L38" s="463">
        <v>7.711689261574825E-2</v>
      </c>
      <c r="M38" s="463">
        <v>7.5550922173467053E-2</v>
      </c>
      <c r="N38" s="463">
        <v>7.7683110557986892E-2</v>
      </c>
      <c r="O38" s="463">
        <v>7.3322214907254393E-2</v>
      </c>
      <c r="P38" s="463">
        <v>7.5640466637806894E-2</v>
      </c>
      <c r="Q38" s="463">
        <v>7.6680612545292695E-2</v>
      </c>
      <c r="R38" s="463">
        <v>7.7245654206697545E-2</v>
      </c>
      <c r="S38" s="463">
        <v>6.7471689226555567E-2</v>
      </c>
      <c r="T38" s="463">
        <v>6.1005231612604204E-2</v>
      </c>
      <c r="U38" s="463">
        <v>6.5212684034140475E-2</v>
      </c>
      <c r="V38" s="463">
        <v>5.6245332202146253E-2</v>
      </c>
      <c r="W38" s="462">
        <v>6.5195885257288796E-2</v>
      </c>
      <c r="X38" s="463">
        <v>6.5889435832187038E-2</v>
      </c>
      <c r="Y38" s="463">
        <v>6.8868862922515747E-2</v>
      </c>
      <c r="Z38" s="463">
        <v>6.8868862922515747E-2</v>
      </c>
      <c r="AA38" s="463">
        <v>6.082520638674177E-2</v>
      </c>
      <c r="AB38" s="463">
        <v>6.4524458625273048E-2</v>
      </c>
      <c r="AC38" s="145">
        <v>6.5388327582936071E-2</v>
      </c>
    </row>
    <row r="39" spans="2:29" x14ac:dyDescent="0.35">
      <c r="B39" s="394" t="s">
        <v>206</v>
      </c>
      <c r="C39" s="395" t="s">
        <v>44</v>
      </c>
      <c r="D39" s="480">
        <v>0.14456974240005002</v>
      </c>
      <c r="E39" s="481">
        <v>7.6023228440170509E-2</v>
      </c>
      <c r="F39" s="481">
        <v>5.1956703009233648E-2</v>
      </c>
      <c r="G39" s="481">
        <v>9.2517811308198694E-2</v>
      </c>
      <c r="H39" s="481">
        <v>8.4706823806214845E-2</v>
      </c>
      <c r="I39" s="481">
        <v>6.1950503696429064E-2</v>
      </c>
      <c r="J39" s="459">
        <v>6.8237293692045606E-2</v>
      </c>
      <c r="K39" s="463">
        <v>0.1061284891508211</v>
      </c>
      <c r="L39" s="463">
        <v>9.7992338450353766E-2</v>
      </c>
      <c r="M39" s="463">
        <v>9.0732863817559128E-2</v>
      </c>
      <c r="N39" s="463">
        <v>9.2517811308198694E-2</v>
      </c>
      <c r="O39" s="463">
        <v>8.6073430288448036E-2</v>
      </c>
      <c r="P39" s="463">
        <v>8.1942175533491993E-2</v>
      </c>
      <c r="Q39" s="463">
        <v>8.3679707894364075E-2</v>
      </c>
      <c r="R39" s="463">
        <v>8.4706823806214845E-2</v>
      </c>
      <c r="S39" s="463">
        <v>6.9280690714896967E-2</v>
      </c>
      <c r="T39" s="463">
        <v>6.3763247415734636E-2</v>
      </c>
      <c r="U39" s="463">
        <v>6.6889848674052274E-2</v>
      </c>
      <c r="V39" s="463">
        <v>6.190639405579048E-2</v>
      </c>
      <c r="W39" s="462">
        <v>6.5021083187744688E-2</v>
      </c>
      <c r="X39" s="463">
        <v>6.5178939591722232E-2</v>
      </c>
      <c r="Y39" s="463">
        <v>6.5497474172047779E-2</v>
      </c>
      <c r="Z39" s="463">
        <v>6.823729369204555E-2</v>
      </c>
      <c r="AA39" s="463">
        <v>6.9772158684119151E-2</v>
      </c>
      <c r="AB39" s="463">
        <v>6.3029058882915212E-2</v>
      </c>
      <c r="AC39" s="145">
        <v>6.9799313357042314E-2</v>
      </c>
    </row>
    <row r="40" spans="2:29" x14ac:dyDescent="0.35">
      <c r="B40" s="394" t="s">
        <v>51</v>
      </c>
      <c r="C40" s="395" t="s">
        <v>22</v>
      </c>
      <c r="D40" s="464">
        <v>29.84</v>
      </c>
      <c r="E40" s="465">
        <v>308.947</v>
      </c>
      <c r="F40" s="465">
        <v>326.53800000000001</v>
      </c>
      <c r="G40" s="465">
        <v>341.84399999999999</v>
      </c>
      <c r="H40" s="465">
        <v>394.108</v>
      </c>
      <c r="I40" s="465">
        <v>666.95699999999999</v>
      </c>
      <c r="J40" s="467">
        <v>1009.533</v>
      </c>
      <c r="K40" s="470">
        <v>78.989000000000004</v>
      </c>
      <c r="L40" s="470">
        <v>83.375</v>
      </c>
      <c r="M40" s="470">
        <v>83.921000000000006</v>
      </c>
      <c r="N40" s="470">
        <v>95.558999999999969</v>
      </c>
      <c r="O40" s="470">
        <v>93.105000000000004</v>
      </c>
      <c r="P40" s="470">
        <v>102.11299999999999</v>
      </c>
      <c r="Q40" s="470">
        <v>99.507000000000005</v>
      </c>
      <c r="R40" s="470">
        <v>99.382999999999981</v>
      </c>
      <c r="S40" s="470">
        <v>121.64100000000001</v>
      </c>
      <c r="T40" s="470">
        <v>141.16300000000001</v>
      </c>
      <c r="U40" s="470">
        <v>199.072</v>
      </c>
      <c r="V40" s="470">
        <v>205.08099999999996</v>
      </c>
      <c r="W40" s="469">
        <v>207.21</v>
      </c>
      <c r="X40" s="470">
        <v>235.602</v>
      </c>
      <c r="Y40" s="471">
        <v>310.197</v>
      </c>
      <c r="Z40" s="471">
        <v>256.524</v>
      </c>
      <c r="AA40" s="471">
        <v>248.596</v>
      </c>
      <c r="AB40" s="471">
        <v>257.33499999999998</v>
      </c>
      <c r="AC40" s="159">
        <v>255.83199999999999</v>
      </c>
    </row>
    <row r="41" spans="2:29" x14ac:dyDescent="0.35">
      <c r="B41" s="394" t="s">
        <v>207</v>
      </c>
      <c r="C41" s="395" t="s">
        <v>48</v>
      </c>
      <c r="D41" s="464">
        <v>26.194269436997317</v>
      </c>
      <c r="E41" s="465">
        <v>3.6452498324955416</v>
      </c>
      <c r="F41" s="465">
        <v>4.7361869062712456</v>
      </c>
      <c r="G41" s="465">
        <v>4.6827558769497193</v>
      </c>
      <c r="H41" s="465">
        <v>5.5190227044363471</v>
      </c>
      <c r="I41" s="465">
        <v>4.0004573008454818</v>
      </c>
      <c r="J41" s="467">
        <v>4.4666722137859782</v>
      </c>
      <c r="K41" s="470">
        <v>4.9734773196267836</v>
      </c>
      <c r="L41" s="470">
        <v>4.5183928035982008</v>
      </c>
      <c r="M41" s="470">
        <v>4.6608953658798162</v>
      </c>
      <c r="N41" s="470">
        <v>4.6050607478102537</v>
      </c>
      <c r="O41" s="470">
        <v>5.633317222490736</v>
      </c>
      <c r="P41" s="470">
        <v>5.2087883031543489</v>
      </c>
      <c r="Q41" s="470">
        <v>5.9658516486277344</v>
      </c>
      <c r="R41" s="470">
        <v>5.2833180725073703</v>
      </c>
      <c r="S41" s="470">
        <v>5.7453736815711807</v>
      </c>
      <c r="T41" s="470">
        <v>4.8610046541940868</v>
      </c>
      <c r="U41" s="470">
        <v>3.812600466162996</v>
      </c>
      <c r="V41" s="470">
        <v>2.5554975838814906</v>
      </c>
      <c r="W41" s="469">
        <v>5.0157473094927854</v>
      </c>
      <c r="X41" s="470">
        <v>4.5415743499630725</v>
      </c>
      <c r="Y41" s="471">
        <v>3.9081873776986882</v>
      </c>
      <c r="Z41" s="471">
        <v>4.629695467090797</v>
      </c>
      <c r="AA41" s="471">
        <v>4.5678409950280781</v>
      </c>
      <c r="AB41" s="471">
        <v>4.5418423455806645</v>
      </c>
      <c r="AC41" s="159">
        <v>4.7063541699240128</v>
      </c>
    </row>
    <row r="42" spans="2:29" x14ac:dyDescent="0.35">
      <c r="B42" s="394" t="s">
        <v>52</v>
      </c>
      <c r="C42" s="395" t="s">
        <v>53</v>
      </c>
      <c r="D42" s="482">
        <v>0.19728932291666668</v>
      </c>
      <c r="E42" s="483">
        <v>0.12941953125</v>
      </c>
      <c r="F42" s="483">
        <v>0.10271666666666666</v>
      </c>
      <c r="G42" s="483">
        <v>0.22023281249999999</v>
      </c>
      <c r="H42" s="483">
        <v>0.25168880603198279</v>
      </c>
      <c r="I42" s="483">
        <v>0.2106907515547202</v>
      </c>
      <c r="J42" s="484">
        <v>0.27</v>
      </c>
      <c r="K42" s="485">
        <v>5.6267447916666671E-2</v>
      </c>
      <c r="L42" s="485">
        <v>4.86046875E-2</v>
      </c>
      <c r="M42" s="485">
        <v>4.8785937500000008E-2</v>
      </c>
      <c r="N42" s="485">
        <v>6.657473958333332E-2</v>
      </c>
      <c r="O42" s="485">
        <v>6.6837384315635656E-2</v>
      </c>
      <c r="P42" s="485">
        <v>5.8500982318271118E-2</v>
      </c>
      <c r="Q42" s="485">
        <v>6.1760707269155203E-2</v>
      </c>
      <c r="R42" s="485">
        <v>6.5085068762279E-2</v>
      </c>
      <c r="S42" s="485">
        <v>6.501689587426325E-2</v>
      </c>
      <c r="T42" s="485">
        <v>5.617964057027143E-2</v>
      </c>
      <c r="U42" s="485">
        <v>7.4873429924725218E-2</v>
      </c>
      <c r="V42" s="485">
        <v>1.4593860366167305E-2</v>
      </c>
      <c r="W42" s="486">
        <v>6.1682114777177902E-2</v>
      </c>
      <c r="X42" s="487">
        <v>6.5404894514103973E-2</v>
      </c>
      <c r="Y42" s="488">
        <v>5.9191642402498211E-2</v>
      </c>
      <c r="Z42" s="488">
        <v>7.5439653475093529E-2</v>
      </c>
      <c r="AA42" s="488">
        <v>7.0596855891933777E-2</v>
      </c>
      <c r="AB42" s="488">
        <v>6.5123369444071127E-2</v>
      </c>
      <c r="AC42" s="160">
        <v>0.10010134268548063</v>
      </c>
    </row>
    <row r="43" spans="2:29" hidden="1" x14ac:dyDescent="0.35">
      <c r="B43" s="394" t="s">
        <v>54</v>
      </c>
      <c r="C43" s="395" t="s">
        <v>53</v>
      </c>
      <c r="D43" s="489">
        <v>0</v>
      </c>
      <c r="E43" s="466">
        <v>0</v>
      </c>
      <c r="F43" s="466">
        <v>0</v>
      </c>
      <c r="G43" s="466">
        <v>0</v>
      </c>
      <c r="H43" s="466"/>
      <c r="I43" s="466">
        <v>0</v>
      </c>
      <c r="J43" s="467">
        <v>0</v>
      </c>
      <c r="K43" s="468">
        <v>0</v>
      </c>
      <c r="L43" s="468">
        <v>0</v>
      </c>
      <c r="M43" s="468">
        <v>0</v>
      </c>
      <c r="N43" s="468">
        <v>0</v>
      </c>
      <c r="O43" s="468">
        <v>0</v>
      </c>
      <c r="P43" s="468">
        <v>0</v>
      </c>
      <c r="Q43" s="468">
        <v>0</v>
      </c>
      <c r="R43" s="468">
        <v>0</v>
      </c>
      <c r="S43" s="468">
        <v>0</v>
      </c>
      <c r="T43" s="468">
        <v>0</v>
      </c>
      <c r="U43" s="470">
        <v>0</v>
      </c>
      <c r="V43" s="470">
        <v>0</v>
      </c>
      <c r="W43" s="469">
        <v>0</v>
      </c>
      <c r="X43" s="470">
        <v>0</v>
      </c>
      <c r="Y43" s="471">
        <v>0</v>
      </c>
      <c r="Z43" s="471">
        <v>0</v>
      </c>
      <c r="AA43" s="471">
        <v>0</v>
      </c>
      <c r="AB43" s="471">
        <v>0</v>
      </c>
      <c r="AC43" s="159">
        <v>0</v>
      </c>
    </row>
    <row r="44" spans="2:29" x14ac:dyDescent="0.35">
      <c r="B44" s="490" t="s">
        <v>55</v>
      </c>
      <c r="C44" s="491" t="s">
        <v>56</v>
      </c>
      <c r="D44" s="492">
        <v>3840</v>
      </c>
      <c r="E44" s="493">
        <v>3840</v>
      </c>
      <c r="F44" s="493">
        <v>3840</v>
      </c>
      <c r="G44" s="493">
        <v>3840</v>
      </c>
      <c r="H44" s="493">
        <v>4959.8630136986303</v>
      </c>
      <c r="I44" s="493">
        <v>5087.893</v>
      </c>
      <c r="J44" s="494">
        <v>4941.1130000000003</v>
      </c>
      <c r="K44" s="495">
        <v>3840</v>
      </c>
      <c r="L44" s="495">
        <v>3840</v>
      </c>
      <c r="M44" s="495">
        <v>3840</v>
      </c>
      <c r="N44" s="495">
        <v>3840</v>
      </c>
      <c r="O44" s="496">
        <v>4562.2222222222226</v>
      </c>
      <c r="P44" s="496">
        <v>5090</v>
      </c>
      <c r="Q44" s="496">
        <v>5090</v>
      </c>
      <c r="R44" s="496">
        <v>5090</v>
      </c>
      <c r="S44" s="496">
        <v>5090</v>
      </c>
      <c r="T44" s="496">
        <v>5087.893</v>
      </c>
      <c r="U44" s="496">
        <v>5087.893</v>
      </c>
      <c r="V44" s="496">
        <v>5087.893</v>
      </c>
      <c r="W44" s="497">
        <v>5087.893</v>
      </c>
      <c r="X44" s="496">
        <v>5083.8549999999996</v>
      </c>
      <c r="Y44" s="498">
        <v>5079.1629999999996</v>
      </c>
      <c r="Z44" s="498">
        <v>4941.1130000000003</v>
      </c>
      <c r="AA44" s="498">
        <v>4925.2759999999998</v>
      </c>
      <c r="AB44" s="498">
        <v>4925.7740000000003</v>
      </c>
      <c r="AC44" s="161">
        <v>4923.7889999999998</v>
      </c>
    </row>
    <row r="45" spans="2:29" x14ac:dyDescent="0.35">
      <c r="B45"/>
      <c r="C45"/>
      <c r="D45" s="499"/>
      <c r="E45"/>
      <c r="F45"/>
      <c r="G45"/>
      <c r="H45"/>
      <c r="I45"/>
      <c r="J45"/>
      <c r="K45"/>
      <c r="L45"/>
      <c r="M45"/>
      <c r="N45" s="181"/>
      <c r="O45"/>
      <c r="P45" s="180"/>
      <c r="Q45"/>
      <c r="R45"/>
      <c r="S45"/>
      <c r="T45"/>
      <c r="U45" s="500"/>
      <c r="V45" s="500"/>
      <c r="W45" s="500"/>
      <c r="X45" s="500"/>
      <c r="Y45" s="500"/>
      <c r="Z45" s="500"/>
      <c r="AA45" s="500"/>
      <c r="AB45" s="500"/>
      <c r="AC45" s="57"/>
    </row>
    <row r="46" spans="2:29" ht="15.5" x14ac:dyDescent="0.35">
      <c r="B46" s="501" t="s">
        <v>128</v>
      </c>
      <c r="C46" s="502"/>
      <c r="D46" s="503" t="s">
        <v>2</v>
      </c>
      <c r="E46" s="454" t="s">
        <v>3</v>
      </c>
      <c r="F46" s="454" t="s">
        <v>4</v>
      </c>
      <c r="G46" s="454" t="s">
        <v>5</v>
      </c>
      <c r="H46" s="454" t="s">
        <v>6</v>
      </c>
      <c r="I46" s="454" t="s">
        <v>7</v>
      </c>
      <c r="J46" s="381" t="s">
        <v>178</v>
      </c>
      <c r="K46" s="504" t="s">
        <v>101</v>
      </c>
      <c r="L46" s="504" t="s">
        <v>102</v>
      </c>
      <c r="M46" s="504" t="s">
        <v>103</v>
      </c>
      <c r="N46" s="504" t="s">
        <v>104</v>
      </c>
      <c r="O46" s="504" t="s">
        <v>105</v>
      </c>
      <c r="P46" s="504" t="s">
        <v>106</v>
      </c>
      <c r="Q46" s="504" t="s">
        <v>107</v>
      </c>
      <c r="R46" s="454" t="s">
        <v>15</v>
      </c>
      <c r="S46" s="384" t="s">
        <v>16</v>
      </c>
      <c r="T46" s="384" t="s">
        <v>17</v>
      </c>
      <c r="U46" s="505" t="s">
        <v>18</v>
      </c>
      <c r="V46" s="505" t="s">
        <v>19</v>
      </c>
      <c r="W46" s="383" t="s">
        <v>20</v>
      </c>
      <c r="X46" s="384" t="s">
        <v>165</v>
      </c>
      <c r="Y46" s="384" t="s">
        <v>172</v>
      </c>
      <c r="Z46" s="384" t="s">
        <v>179</v>
      </c>
      <c r="AA46" s="384" t="s">
        <v>184</v>
      </c>
      <c r="AB46" s="384" t="s">
        <v>188</v>
      </c>
      <c r="AC46" s="361" t="s">
        <v>191</v>
      </c>
    </row>
    <row r="47" spans="2:29" x14ac:dyDescent="0.35">
      <c r="B47" s="506" t="s">
        <v>129</v>
      </c>
      <c r="C47" s="507"/>
      <c r="D47" s="506"/>
      <c r="E47" s="508"/>
      <c r="F47" s="508"/>
      <c r="G47" s="508"/>
      <c r="H47" s="508"/>
      <c r="I47" s="509"/>
      <c r="J47" s="510"/>
      <c r="K47" s="508"/>
      <c r="L47" s="508"/>
      <c r="M47" s="508"/>
      <c r="N47" s="508"/>
      <c r="O47" s="508"/>
      <c r="P47" s="508"/>
      <c r="Q47" s="508"/>
      <c r="R47" s="508"/>
      <c r="S47" s="508"/>
      <c r="T47" s="508"/>
      <c r="U47" s="508"/>
      <c r="V47" s="508"/>
      <c r="W47" s="506"/>
      <c r="X47" s="508"/>
      <c r="Y47" s="508"/>
      <c r="Z47" s="508"/>
      <c r="AA47" s="508"/>
      <c r="AB47" s="508"/>
      <c r="AC47" s="77"/>
    </row>
    <row r="48" spans="2:29" x14ac:dyDescent="0.35">
      <c r="B48" s="394" t="s">
        <v>130</v>
      </c>
      <c r="C48" s="395" t="s">
        <v>22</v>
      </c>
      <c r="D48" s="511">
        <v>0</v>
      </c>
      <c r="E48" s="512">
        <v>0</v>
      </c>
      <c r="F48" s="399">
        <v>952</v>
      </c>
      <c r="G48" s="399">
        <v>1062.808</v>
      </c>
      <c r="H48" s="399">
        <v>1135.364</v>
      </c>
      <c r="I48" s="399">
        <v>1592.43</v>
      </c>
      <c r="J48" s="374">
        <v>2363.0639999999999</v>
      </c>
      <c r="K48" s="399">
        <v>249.73</v>
      </c>
      <c r="L48" s="399">
        <v>276.38199999999995</v>
      </c>
      <c r="M48" s="399">
        <v>279.21699999999998</v>
      </c>
      <c r="N48" s="399">
        <v>257.47900000000004</v>
      </c>
      <c r="O48" s="399">
        <v>252.69499999999999</v>
      </c>
      <c r="P48" s="399">
        <v>251.32530024000002</v>
      </c>
      <c r="Q48" s="399">
        <v>284.15236956000001</v>
      </c>
      <c r="R48" s="399">
        <v>347.19063044000001</v>
      </c>
      <c r="S48" s="397">
        <v>313.86700000000002</v>
      </c>
      <c r="T48" s="397">
        <v>306.92099999999999</v>
      </c>
      <c r="U48" s="397">
        <v>486.916</v>
      </c>
      <c r="V48" s="397">
        <v>484.72600000000011</v>
      </c>
      <c r="W48" s="396">
        <v>564.92100000000005</v>
      </c>
      <c r="X48" s="397">
        <v>562.64699999999993</v>
      </c>
      <c r="Y48" s="397">
        <v>603.1400000000001</v>
      </c>
      <c r="Z48" s="397">
        <v>632.35599999999977</v>
      </c>
      <c r="AA48" s="397">
        <v>703.36599999999999</v>
      </c>
      <c r="AB48" s="397">
        <v>735.98900000000003</v>
      </c>
      <c r="AC48" s="78">
        <v>713.20800000000008</v>
      </c>
    </row>
    <row r="49" spans="2:29" x14ac:dyDescent="0.35">
      <c r="B49" s="394" t="s">
        <v>131</v>
      </c>
      <c r="C49" s="395" t="s">
        <v>22</v>
      </c>
      <c r="D49" s="511">
        <v>0</v>
      </c>
      <c r="E49" s="512">
        <v>0</v>
      </c>
      <c r="F49" s="399">
        <v>1551.4259999999999</v>
      </c>
      <c r="G49" s="399">
        <v>1568.3530000000001</v>
      </c>
      <c r="H49" s="399">
        <v>1657.682</v>
      </c>
      <c r="I49" s="399">
        <v>1780.337</v>
      </c>
      <c r="J49" s="374">
        <v>1973.6489999999999</v>
      </c>
      <c r="K49" s="399">
        <v>379.08600000000001</v>
      </c>
      <c r="L49" s="399">
        <v>371.15700000000004</v>
      </c>
      <c r="M49" s="399">
        <v>380.82399999999996</v>
      </c>
      <c r="N49" s="399">
        <v>437.28599999999994</v>
      </c>
      <c r="O49" s="399">
        <v>380.96100000000001</v>
      </c>
      <c r="P49" s="399">
        <v>491.19399999999996</v>
      </c>
      <c r="Q49" s="399">
        <v>368.81400000000008</v>
      </c>
      <c r="R49" s="399">
        <v>416.71300000000002</v>
      </c>
      <c r="S49" s="397">
        <v>430.24400000000003</v>
      </c>
      <c r="T49" s="397">
        <v>439.98799913000084</v>
      </c>
      <c r="U49" s="397">
        <v>441.80599999999998</v>
      </c>
      <c r="V49" s="397">
        <v>468.29900086999919</v>
      </c>
      <c r="W49" s="396">
        <v>460.85199999999998</v>
      </c>
      <c r="X49" s="397">
        <v>470.79200000000003</v>
      </c>
      <c r="Y49" s="397">
        <v>512.02500000000009</v>
      </c>
      <c r="Z49" s="397">
        <v>529.9799999999999</v>
      </c>
      <c r="AA49" s="397">
        <v>525.05200000000002</v>
      </c>
      <c r="AB49" s="397">
        <v>554.9799999999999</v>
      </c>
      <c r="AC49" s="78">
        <v>599.63299999999992</v>
      </c>
    </row>
    <row r="50" spans="2:29" x14ac:dyDescent="0.35">
      <c r="B50" s="394" t="s">
        <v>132</v>
      </c>
      <c r="C50" s="395" t="s">
        <v>22</v>
      </c>
      <c r="D50" s="511">
        <v>0</v>
      </c>
      <c r="E50" s="512">
        <v>0</v>
      </c>
      <c r="F50" s="399">
        <v>367.22500000000002</v>
      </c>
      <c r="G50" s="397">
        <v>606.64</v>
      </c>
      <c r="H50" s="399">
        <v>2140.5659999999998</v>
      </c>
      <c r="I50" s="399">
        <v>6289.7039999999997</v>
      </c>
      <c r="J50" s="374">
        <v>8060.0460000000012</v>
      </c>
      <c r="K50" s="399">
        <v>122.322</v>
      </c>
      <c r="L50" s="397">
        <v>127.84399999999999</v>
      </c>
      <c r="M50" s="399">
        <v>133.09900000000002</v>
      </c>
      <c r="N50" s="399">
        <v>223.38499999999988</v>
      </c>
      <c r="O50" s="399">
        <v>254.953</v>
      </c>
      <c r="P50" s="399">
        <v>377.09000000000003</v>
      </c>
      <c r="Q50" s="397">
        <v>671.4906304399999</v>
      </c>
      <c r="R50" s="399">
        <v>837.03236956000001</v>
      </c>
      <c r="S50" s="397">
        <v>915.11800000000005</v>
      </c>
      <c r="T50" s="397">
        <v>1160.1309999999999</v>
      </c>
      <c r="U50" s="397">
        <v>2442.6610000000001</v>
      </c>
      <c r="V50" s="397">
        <v>1771.7939999999999</v>
      </c>
      <c r="W50" s="396">
        <v>1731.4838569799999</v>
      </c>
      <c r="X50" s="397">
        <v>1994.0801430199999</v>
      </c>
      <c r="Y50" s="397">
        <v>2178.7840000000001</v>
      </c>
      <c r="Z50" s="397">
        <v>2155.6980000000012</v>
      </c>
      <c r="AA50" s="397">
        <v>2275.8220000000001</v>
      </c>
      <c r="AB50" s="397">
        <v>2359.7789999999995</v>
      </c>
      <c r="AC50" s="78">
        <v>3041.982</v>
      </c>
    </row>
    <row r="51" spans="2:29" x14ac:dyDescent="0.35">
      <c r="B51" s="394" t="s">
        <v>133</v>
      </c>
      <c r="C51" s="395" t="s">
        <v>22</v>
      </c>
      <c r="D51" s="511">
        <v>0</v>
      </c>
      <c r="E51" s="512">
        <v>0</v>
      </c>
      <c r="F51" s="399">
        <v>560.77700000000004</v>
      </c>
      <c r="G51" s="399">
        <v>606.63800000000003</v>
      </c>
      <c r="H51" s="399">
        <v>531.64300000000003</v>
      </c>
      <c r="I51" s="399">
        <v>1935.2080000000001</v>
      </c>
      <c r="J51" s="374">
        <v>4681.134</v>
      </c>
      <c r="K51" s="399">
        <v>143.505</v>
      </c>
      <c r="L51" s="399">
        <v>138.52100000000002</v>
      </c>
      <c r="M51" s="399">
        <v>154.23899999999998</v>
      </c>
      <c r="N51" s="399">
        <v>170.37300000000005</v>
      </c>
      <c r="O51" s="399">
        <v>143.08000000000001</v>
      </c>
      <c r="P51" s="399">
        <v>122.48400000000001</v>
      </c>
      <c r="Q51" s="399">
        <v>131.916</v>
      </c>
      <c r="R51" s="399">
        <v>134.16300000000001</v>
      </c>
      <c r="S51" s="397">
        <v>139.381</v>
      </c>
      <c r="T51" s="397">
        <v>126.65099999999998</v>
      </c>
      <c r="U51" s="397">
        <v>852.505</v>
      </c>
      <c r="V51" s="397">
        <v>816.67100000000005</v>
      </c>
      <c r="W51" s="396">
        <v>1081.0329999999999</v>
      </c>
      <c r="X51" s="397">
        <v>1079.7310000000002</v>
      </c>
      <c r="Y51" s="397">
        <v>1265.029</v>
      </c>
      <c r="Z51" s="397">
        <v>1255.3409999999999</v>
      </c>
      <c r="AA51" s="397">
        <v>1099.2449999999999</v>
      </c>
      <c r="AB51" s="397">
        <v>1129.732</v>
      </c>
      <c r="AC51" s="78">
        <v>1112.2560000000003</v>
      </c>
    </row>
    <row r="52" spans="2:29" x14ac:dyDescent="0.35">
      <c r="B52" s="394" t="s">
        <v>134</v>
      </c>
      <c r="C52" s="395" t="s">
        <v>22</v>
      </c>
      <c r="D52" s="511">
        <v>0</v>
      </c>
      <c r="E52" s="512">
        <v>0</v>
      </c>
      <c r="F52" s="399">
        <v>97.805999999999997</v>
      </c>
      <c r="G52" s="399">
        <v>359.71699999999998</v>
      </c>
      <c r="H52" s="399">
        <v>400.18200000000002</v>
      </c>
      <c r="I52" s="399">
        <v>453.81799999999998</v>
      </c>
      <c r="J52" s="374">
        <v>0</v>
      </c>
      <c r="K52" s="399">
        <v>43.79</v>
      </c>
      <c r="L52" s="399">
        <v>79.728000000000009</v>
      </c>
      <c r="M52" s="399">
        <v>60.964999999999989</v>
      </c>
      <c r="N52" s="399">
        <v>175.23400000000001</v>
      </c>
      <c r="O52" s="399">
        <v>102.425</v>
      </c>
      <c r="P52" s="399">
        <v>92.48299999999999</v>
      </c>
      <c r="Q52" s="399">
        <v>89.996999999999986</v>
      </c>
      <c r="R52" s="399">
        <v>115.277</v>
      </c>
      <c r="S52" s="397">
        <v>100.53</v>
      </c>
      <c r="T52" s="397">
        <v>116.78299999999999</v>
      </c>
      <c r="U52" s="397">
        <v>99.93</v>
      </c>
      <c r="V52" s="397">
        <v>136.57499999999999</v>
      </c>
      <c r="W52" s="396">
        <v>0</v>
      </c>
      <c r="X52" s="397">
        <v>0</v>
      </c>
      <c r="Y52" s="397">
        <v>0</v>
      </c>
      <c r="Z52" s="397">
        <v>0</v>
      </c>
      <c r="AA52" s="397">
        <v>0</v>
      </c>
      <c r="AB52" s="397">
        <v>0</v>
      </c>
      <c r="AC52" s="78">
        <v>0</v>
      </c>
    </row>
    <row r="53" spans="2:29" x14ac:dyDescent="0.35">
      <c r="B53" s="394" t="s">
        <v>135</v>
      </c>
      <c r="C53" s="395" t="s">
        <v>22</v>
      </c>
      <c r="D53" s="511">
        <v>0</v>
      </c>
      <c r="E53" s="512">
        <v>0</v>
      </c>
      <c r="F53" s="399">
        <v>0</v>
      </c>
      <c r="G53" s="399">
        <v>0</v>
      </c>
      <c r="H53" s="399">
        <v>0.26400000000000001</v>
      </c>
      <c r="I53" s="399">
        <v>16.638999999999999</v>
      </c>
      <c r="J53" s="374">
        <v>704.19100000000003</v>
      </c>
      <c r="K53" s="399">
        <v>0</v>
      </c>
      <c r="L53" s="399">
        <v>0</v>
      </c>
      <c r="M53" s="399">
        <v>4.7E-2</v>
      </c>
      <c r="N53" s="399">
        <v>-4.7E-2</v>
      </c>
      <c r="O53" s="399">
        <v>0</v>
      </c>
      <c r="P53" s="399">
        <v>0</v>
      </c>
      <c r="Q53" s="399">
        <v>0.17199999999999999</v>
      </c>
      <c r="R53" s="399">
        <v>9.2000000000000026E-2</v>
      </c>
      <c r="S53" s="397">
        <v>2.99</v>
      </c>
      <c r="T53" s="397">
        <v>6.9786958600000002</v>
      </c>
      <c r="U53" s="397">
        <v>3.9319999999999999</v>
      </c>
      <c r="V53" s="397">
        <v>2.7383041399999986</v>
      </c>
      <c r="W53" s="396">
        <v>177.88014301999999</v>
      </c>
      <c r="X53" s="397">
        <v>196.89985698000001</v>
      </c>
      <c r="Y53" s="397">
        <v>185.65500000000003</v>
      </c>
      <c r="Z53" s="397">
        <v>143.75600000000006</v>
      </c>
      <c r="AA53" s="397">
        <v>164.64</v>
      </c>
      <c r="AB53" s="397">
        <v>269.59899999999999</v>
      </c>
      <c r="AC53" s="78">
        <v>101.44499999999999</v>
      </c>
    </row>
    <row r="54" spans="2:29" x14ac:dyDescent="0.35">
      <c r="B54" s="490" t="s">
        <v>127</v>
      </c>
      <c r="C54" s="444" t="s">
        <v>22</v>
      </c>
      <c r="D54" s="513">
        <v>0</v>
      </c>
      <c r="E54" s="495">
        <v>0</v>
      </c>
      <c r="F54" s="514">
        <v>-105.337</v>
      </c>
      <c r="G54" s="514">
        <v>-294.53300000000002</v>
      </c>
      <c r="H54" s="514">
        <v>-367.86500000000001</v>
      </c>
      <c r="I54" s="514">
        <v>-389.60599999999999</v>
      </c>
      <c r="J54" s="374">
        <v>-495.77300000000002</v>
      </c>
      <c r="K54" s="514">
        <v>-28.433</v>
      </c>
      <c r="L54" s="514">
        <v>-72.032000000000011</v>
      </c>
      <c r="M54" s="514">
        <v>-49.002999999999979</v>
      </c>
      <c r="N54" s="514">
        <v>-145.06500000000003</v>
      </c>
      <c r="O54" s="514">
        <v>-86.748999999999995</v>
      </c>
      <c r="P54" s="514">
        <v>-93.021000000000015</v>
      </c>
      <c r="Q54" s="514">
        <v>-80.414999999999992</v>
      </c>
      <c r="R54" s="514">
        <v>-107.68</v>
      </c>
      <c r="S54" s="446">
        <v>-85.227000000000004</v>
      </c>
      <c r="T54" s="446">
        <v>-97.454999999999984</v>
      </c>
      <c r="U54" s="446">
        <v>-92.254999999999995</v>
      </c>
      <c r="V54" s="446">
        <v>-114.66899999999998</v>
      </c>
      <c r="W54" s="445">
        <v>-127.991</v>
      </c>
      <c r="X54" s="446">
        <v>-123.01199999999999</v>
      </c>
      <c r="Y54" s="446">
        <v>-87.316999999999993</v>
      </c>
      <c r="Z54" s="446">
        <v>-157.45300000000003</v>
      </c>
      <c r="AA54" s="446">
        <v>-171.31800000000001</v>
      </c>
      <c r="AB54" s="446">
        <v>-224.054</v>
      </c>
      <c r="AC54" s="78">
        <v>-180.42699999999999</v>
      </c>
    </row>
    <row r="55" spans="2:29" x14ac:dyDescent="0.35">
      <c r="B55" s="515" t="s">
        <v>136</v>
      </c>
      <c r="C55" s="407" t="s">
        <v>22</v>
      </c>
      <c r="D55" s="516">
        <v>0</v>
      </c>
      <c r="E55" s="517">
        <v>0</v>
      </c>
      <c r="F55" s="409">
        <v>3423.8969999999999</v>
      </c>
      <c r="G55" s="409">
        <v>3909.623</v>
      </c>
      <c r="H55" s="409">
        <v>5497.8360000000002</v>
      </c>
      <c r="I55" s="409">
        <v>11678.529999999999</v>
      </c>
      <c r="J55" s="518">
        <v>17286.311000000002</v>
      </c>
      <c r="K55" s="409">
        <v>910</v>
      </c>
      <c r="L55" s="409">
        <v>921.6</v>
      </c>
      <c r="M55" s="409">
        <v>959.38800000000003</v>
      </c>
      <c r="N55" s="409">
        <v>1118.6449999999998</v>
      </c>
      <c r="O55" s="409">
        <v>1047.3649999999998</v>
      </c>
      <c r="P55" s="409">
        <v>1241.55530024</v>
      </c>
      <c r="Q55" s="409">
        <v>1466.127</v>
      </c>
      <c r="R55" s="409">
        <v>1742.7880000000002</v>
      </c>
      <c r="S55" s="409">
        <v>1816.9030000000002</v>
      </c>
      <c r="T55" s="409">
        <v>2059.9976949900006</v>
      </c>
      <c r="U55" s="409">
        <v>4235.4949999999999</v>
      </c>
      <c r="V55" s="409">
        <v>3566.1343050099995</v>
      </c>
      <c r="W55" s="408">
        <v>3888.1790000000001</v>
      </c>
      <c r="X55" s="409">
        <v>4181.1379999999999</v>
      </c>
      <c r="Y55" s="519">
        <v>4657.3160000000007</v>
      </c>
      <c r="Z55" s="519">
        <v>4559.6780000000008</v>
      </c>
      <c r="AA55" s="519">
        <v>4596.8070000000007</v>
      </c>
      <c r="AB55" s="519">
        <v>4826.0249999999996</v>
      </c>
      <c r="AC55" s="221">
        <v>5388.0970000000007</v>
      </c>
    </row>
    <row r="56" spans="2:29" x14ac:dyDescent="0.35">
      <c r="B56" s="506" t="s">
        <v>137</v>
      </c>
      <c r="C56" s="507"/>
      <c r="D56" s="506"/>
      <c r="E56" s="508"/>
      <c r="F56" s="508"/>
      <c r="G56" s="508"/>
      <c r="H56" s="508"/>
      <c r="I56" s="508"/>
      <c r="J56" s="520"/>
      <c r="K56" s="508"/>
      <c r="L56" s="508"/>
      <c r="M56" s="508"/>
      <c r="N56" s="508"/>
      <c r="O56" s="508"/>
      <c r="P56" s="508"/>
      <c r="Q56" s="508"/>
      <c r="R56" s="508"/>
      <c r="S56" s="508"/>
      <c r="T56" s="508"/>
      <c r="U56" s="508"/>
      <c r="V56" s="508"/>
      <c r="W56" s="506"/>
      <c r="X56" s="508"/>
      <c r="Y56" s="508"/>
      <c r="Z56" s="508"/>
      <c r="AA56" s="508"/>
      <c r="AB56" s="508"/>
      <c r="AC56" s="77"/>
    </row>
    <row r="57" spans="2:29" x14ac:dyDescent="0.35">
      <c r="B57" s="394" t="s">
        <v>130</v>
      </c>
      <c r="C57" s="395" t="s">
        <v>44</v>
      </c>
      <c r="D57" s="521">
        <v>0</v>
      </c>
      <c r="E57" s="522">
        <v>0</v>
      </c>
      <c r="F57" s="523">
        <v>0.27804574728737458</v>
      </c>
      <c r="G57" s="523">
        <v>0.271837160842341</v>
      </c>
      <c r="H57" s="523">
        <v>0.20651107090135101</v>
      </c>
      <c r="I57" s="523">
        <v>0.13635534609235925</v>
      </c>
      <c r="J57" s="524">
        <v>0.13670146279330503</v>
      </c>
      <c r="K57" s="525">
        <v>0.27442857142857141</v>
      </c>
      <c r="L57" s="525">
        <v>0.29989366319444438</v>
      </c>
      <c r="M57" s="525">
        <v>0.29103657748481321</v>
      </c>
      <c r="N57" s="525">
        <v>0.23017042940343013</v>
      </c>
      <c r="O57" s="525">
        <v>0.24126737097382484</v>
      </c>
      <c r="P57" s="525">
        <v>0.20242779374500464</v>
      </c>
      <c r="Q57" s="525">
        <v>0.19381156581933218</v>
      </c>
      <c r="R57" s="525">
        <v>0.19921564208612863</v>
      </c>
      <c r="S57" s="525">
        <v>0.17274835255376869</v>
      </c>
      <c r="T57" s="525">
        <v>0.1489909434104924</v>
      </c>
      <c r="U57" s="525">
        <v>0.11496082512197511</v>
      </c>
      <c r="V57" s="525">
        <v>0.13592477415082688</v>
      </c>
      <c r="W57" s="526">
        <v>0.14529192200256216</v>
      </c>
      <c r="X57" s="525">
        <v>0.13456790950214986</v>
      </c>
      <c r="Y57" s="525">
        <v>0.12950377427685816</v>
      </c>
      <c r="Z57" s="525">
        <v>0.13868435446538102</v>
      </c>
      <c r="AA57" s="525">
        <v>0.15301186236446296</v>
      </c>
      <c r="AB57" s="525">
        <v>0.15250418304919686</v>
      </c>
      <c r="AC57" s="222">
        <v>0.13236732746273869</v>
      </c>
    </row>
    <row r="58" spans="2:29" x14ac:dyDescent="0.35">
      <c r="B58" s="394" t="s">
        <v>131</v>
      </c>
      <c r="C58" s="395" t="s">
        <v>44</v>
      </c>
      <c r="D58" s="521">
        <v>0</v>
      </c>
      <c r="E58" s="522">
        <v>0</v>
      </c>
      <c r="F58" s="523">
        <v>0.45311701841498153</v>
      </c>
      <c r="G58" s="523">
        <v>0.40114171771248247</v>
      </c>
      <c r="H58" s="523">
        <v>0.30151535986158917</v>
      </c>
      <c r="I58" s="523">
        <v>0.15244529919433356</v>
      </c>
      <c r="J58" s="524">
        <v>0.11417409995689651</v>
      </c>
      <c r="K58" s="525">
        <v>0.41657802197802202</v>
      </c>
      <c r="L58" s="525">
        <v>0.4027311197916667</v>
      </c>
      <c r="M58" s="525">
        <v>0.39694471892498129</v>
      </c>
      <c r="N58" s="525">
        <v>0.39090685606246844</v>
      </c>
      <c r="O58" s="525">
        <v>0.3637327961121482</v>
      </c>
      <c r="P58" s="525">
        <v>0.39562796752190521</v>
      </c>
      <c r="Q58" s="525">
        <v>0.25155665232275248</v>
      </c>
      <c r="R58" s="525">
        <v>0.23910710883939984</v>
      </c>
      <c r="S58" s="525">
        <v>0.23680075381019239</v>
      </c>
      <c r="T58" s="525">
        <v>0.21358664633463903</v>
      </c>
      <c r="U58" s="525">
        <v>0.10431035805732269</v>
      </c>
      <c r="V58" s="525">
        <v>0.13131838590938488</v>
      </c>
      <c r="W58" s="526">
        <v>0.11852643615430257</v>
      </c>
      <c r="X58" s="525">
        <v>0.11259901012595135</v>
      </c>
      <c r="Y58" s="525">
        <v>0.10993993106759344</v>
      </c>
      <c r="Z58" s="525">
        <v>0.1162318918134131</v>
      </c>
      <c r="AA58" s="525">
        <v>0.11422102341908197</v>
      </c>
      <c r="AB58" s="525">
        <v>0.11499733217295809</v>
      </c>
      <c r="AC58" s="222">
        <v>0.11128845675940872</v>
      </c>
    </row>
    <row r="59" spans="2:29" x14ac:dyDescent="0.35">
      <c r="B59" s="394" t="s">
        <v>132</v>
      </c>
      <c r="C59" s="395" t="s">
        <v>44</v>
      </c>
      <c r="D59" s="521">
        <v>0</v>
      </c>
      <c r="E59" s="522">
        <v>0</v>
      </c>
      <c r="F59" s="523">
        <v>0.10725351843235939</v>
      </c>
      <c r="G59" s="523">
        <v>0.15516188742783057</v>
      </c>
      <c r="H59" s="523">
        <v>0.3893470085320842</v>
      </c>
      <c r="I59" s="523">
        <v>0.53856983712847428</v>
      </c>
      <c r="J59" s="524">
        <v>0.46626755702821732</v>
      </c>
      <c r="K59" s="525">
        <v>0.13441978021978021</v>
      </c>
      <c r="L59" s="525">
        <v>0.13871961805555555</v>
      </c>
      <c r="M59" s="525">
        <v>0.1387332341034076</v>
      </c>
      <c r="N59" s="525">
        <v>0.19969248510474719</v>
      </c>
      <c r="O59" s="525">
        <v>0.24342325741264989</v>
      </c>
      <c r="P59" s="525">
        <v>0.30372388561919578</v>
      </c>
      <c r="Q59" s="525">
        <v>0.45800304505680606</v>
      </c>
      <c r="R59" s="525">
        <v>0.48028352820882397</v>
      </c>
      <c r="S59" s="525">
        <v>0.50366915570066206</v>
      </c>
      <c r="T59" s="525">
        <v>0.56317101850234408</v>
      </c>
      <c r="U59" s="525">
        <v>0.57671204900489792</v>
      </c>
      <c r="V59" s="525">
        <v>0.49683883119904865</v>
      </c>
      <c r="W59" s="526">
        <v>0.445319996064996</v>
      </c>
      <c r="X59" s="525">
        <v>0.47692282412587184</v>
      </c>
      <c r="Y59" s="525">
        <v>0.46781966265548652</v>
      </c>
      <c r="Z59" s="525">
        <v>0.47277417396579341</v>
      </c>
      <c r="AA59" s="525">
        <v>0.495087568392582</v>
      </c>
      <c r="AB59" s="525">
        <v>0.48896949352728181</v>
      </c>
      <c r="AC59" s="222">
        <v>0.56457446849973181</v>
      </c>
    </row>
    <row r="60" spans="2:29" x14ac:dyDescent="0.35">
      <c r="B60" s="394" t="s">
        <v>133</v>
      </c>
      <c r="C60" s="395" t="s">
        <v>44</v>
      </c>
      <c r="D60" s="521">
        <v>0</v>
      </c>
      <c r="E60" s="522">
        <v>0</v>
      </c>
      <c r="F60" s="523">
        <v>0.16378325633043286</v>
      </c>
      <c r="G60" s="523">
        <v>0.15516137588263926</v>
      </c>
      <c r="H60" s="523">
        <v>9.6700410852560897E-2</v>
      </c>
      <c r="I60" s="523">
        <v>0.16570647161928773</v>
      </c>
      <c r="J60" s="524">
        <v>0.2708000567616769</v>
      </c>
      <c r="K60" s="525">
        <v>0.15769780219780219</v>
      </c>
      <c r="L60" s="525">
        <v>0.15030490451388889</v>
      </c>
      <c r="M60" s="525">
        <v>0.16076811467310406</v>
      </c>
      <c r="N60" s="525">
        <v>0.1523030094444619</v>
      </c>
      <c r="O60" s="525">
        <v>0.13660949143803741</v>
      </c>
      <c r="P60" s="525">
        <v>9.8653680570106803E-2</v>
      </c>
      <c r="Q60" s="525">
        <v>8.9975834289935316E-2</v>
      </c>
      <c r="R60" s="525">
        <v>7.6981824524841799E-2</v>
      </c>
      <c r="S60" s="525">
        <v>7.6713506444757912E-2</v>
      </c>
      <c r="T60" s="525">
        <v>6.1481136754677174E-2</v>
      </c>
      <c r="U60" s="525">
        <v>0.2012763561283864</v>
      </c>
      <c r="V60" s="525">
        <v>0.22900735927210406</v>
      </c>
      <c r="W60" s="526">
        <v>0.27803066679800492</v>
      </c>
      <c r="X60" s="525">
        <v>0.25823854653924361</v>
      </c>
      <c r="Y60" s="525">
        <v>0.27162189552952815</v>
      </c>
      <c r="Z60" s="525">
        <v>0.27531351994592596</v>
      </c>
      <c r="AA60" s="525">
        <v>0.23913229335058003</v>
      </c>
      <c r="AB60" s="525">
        <v>0.23409161784284174</v>
      </c>
      <c r="AC60" s="222">
        <v>0.20642835494609696</v>
      </c>
    </row>
    <row r="61" spans="2:29" x14ac:dyDescent="0.35">
      <c r="B61" s="394" t="s">
        <v>134</v>
      </c>
      <c r="C61" s="395" t="s">
        <v>44</v>
      </c>
      <c r="D61" s="521">
        <v>0</v>
      </c>
      <c r="E61" s="522">
        <v>0</v>
      </c>
      <c r="F61" s="523">
        <v>2.8565695755450586E-2</v>
      </c>
      <c r="G61" s="523">
        <v>9.2005750791040689E-2</v>
      </c>
      <c r="H61" s="523">
        <v>7.278900280037455E-2</v>
      </c>
      <c r="I61" s="523">
        <v>3.8859171488192436E-2</v>
      </c>
      <c r="J61" s="524">
        <v>0</v>
      </c>
      <c r="K61" s="525">
        <v>4.8120879120879118E-2</v>
      </c>
      <c r="L61" s="525">
        <v>8.6510416666666673E-2</v>
      </c>
      <c r="M61" s="525">
        <v>6.3545718729023065E-2</v>
      </c>
      <c r="N61" s="525">
        <v>0.15664844521720478</v>
      </c>
      <c r="O61" s="525">
        <v>9.779303299231884E-2</v>
      </c>
      <c r="P61" s="525">
        <v>7.4489634076003286E-2</v>
      </c>
      <c r="Q61" s="525">
        <v>6.1384177496219626E-2</v>
      </c>
      <c r="R61" s="525">
        <v>6.61451651032713E-2</v>
      </c>
      <c r="S61" s="525">
        <v>5.5330416648549749E-2</v>
      </c>
      <c r="T61" s="525">
        <v>5.6690840132501634E-2</v>
      </c>
      <c r="U61" s="525">
        <v>2.3593464282214951E-2</v>
      </c>
      <c r="V61" s="525">
        <v>3.8297772410906726E-2</v>
      </c>
      <c r="W61" s="526">
        <v>0</v>
      </c>
      <c r="X61" s="525">
        <v>0</v>
      </c>
      <c r="Y61" s="525">
        <v>0</v>
      </c>
      <c r="Z61" s="525">
        <v>0</v>
      </c>
      <c r="AA61" s="525">
        <v>0</v>
      </c>
      <c r="AB61" s="525">
        <v>0</v>
      </c>
      <c r="AC61" s="222">
        <v>0</v>
      </c>
    </row>
    <row r="62" spans="2:29" x14ac:dyDescent="0.35">
      <c r="B62" s="394" t="s">
        <v>135</v>
      </c>
      <c r="C62" s="395" t="s">
        <v>44</v>
      </c>
      <c r="D62" s="521">
        <v>0</v>
      </c>
      <c r="E62" s="522">
        <v>0</v>
      </c>
      <c r="F62" s="525">
        <v>0</v>
      </c>
      <c r="G62" s="523">
        <v>0</v>
      </c>
      <c r="H62" s="525">
        <v>4.8018893251817626E-5</v>
      </c>
      <c r="I62" s="525">
        <v>1.4247512315334208E-3</v>
      </c>
      <c r="J62" s="524">
        <v>4.073691604877408E-2</v>
      </c>
      <c r="K62" s="525">
        <v>0</v>
      </c>
      <c r="L62" s="525">
        <v>0</v>
      </c>
      <c r="M62" s="525">
        <v>4.8989564180498402E-5</v>
      </c>
      <c r="N62" s="525">
        <v>-4.201511650255444E-5</v>
      </c>
      <c r="O62" s="525">
        <v>0</v>
      </c>
      <c r="P62" s="525">
        <v>0</v>
      </c>
      <c r="Q62" s="525">
        <v>1.1731589418924826E-4</v>
      </c>
      <c r="R62" s="525">
        <v>5.2788979497219407E-5</v>
      </c>
      <c r="S62" s="525">
        <v>1.6456574731837637E-3</v>
      </c>
      <c r="T62" s="525">
        <v>3.3877202275383496E-3</v>
      </c>
      <c r="U62" s="525">
        <v>9.2834485697657532E-4</v>
      </c>
      <c r="V62" s="525">
        <v>7.6786343580862988E-4</v>
      </c>
      <c r="W62" s="526">
        <v>4.5748959350894076E-2</v>
      </c>
      <c r="X62" s="525">
        <v>4.7092408090811645E-2</v>
      </c>
      <c r="Y62" s="525">
        <v>3.9863088525665856E-2</v>
      </c>
      <c r="Z62" s="525">
        <v>3.1527664892126162E-2</v>
      </c>
      <c r="AA62" s="525">
        <v>3.5816165438314021E-2</v>
      </c>
      <c r="AB62" s="525">
        <v>5.5863573023347372E-2</v>
      </c>
      <c r="AC62" s="222">
        <v>1.8827612049300519E-2</v>
      </c>
    </row>
    <row r="63" spans="2:29" x14ac:dyDescent="0.35">
      <c r="B63" s="490" t="s">
        <v>127</v>
      </c>
      <c r="C63" s="491" t="s">
        <v>44</v>
      </c>
      <c r="D63" s="527">
        <v>0</v>
      </c>
      <c r="E63" s="528">
        <v>0</v>
      </c>
      <c r="F63" s="529">
        <v>-3.0765236220598926E-2</v>
      </c>
      <c r="G63" s="529">
        <v>-7.5333469915899412E-2</v>
      </c>
      <c r="H63" s="529">
        <v>-6.6910871841211708E-2</v>
      </c>
      <c r="I63" s="529">
        <v>-3.3360876754180535E-2</v>
      </c>
      <c r="J63" s="530">
        <v>-2.8680092588869884E-2</v>
      </c>
      <c r="K63" s="531">
        <v>-3.1245054945054945E-2</v>
      </c>
      <c r="L63" s="531">
        <v>-7.8159722222222228E-2</v>
      </c>
      <c r="M63" s="531">
        <v>-5.1077353479509834E-2</v>
      </c>
      <c r="N63" s="531">
        <v>-0.1296792101158098</v>
      </c>
      <c r="O63" s="531">
        <v>-8.2825948928978932E-2</v>
      </c>
      <c r="P63" s="531">
        <v>-7.4922961532215684E-2</v>
      </c>
      <c r="Q63" s="531">
        <v>-5.4848590879234875E-2</v>
      </c>
      <c r="R63" s="531">
        <v>-6.1786057741962871E-2</v>
      </c>
      <c r="S63" s="531">
        <v>-4.6907842631114589E-2</v>
      </c>
      <c r="T63" s="531">
        <v>-4.7308305362192667E-2</v>
      </c>
      <c r="U63" s="531">
        <v>-2.178139745177364E-2</v>
      </c>
      <c r="V63" s="531">
        <v>-3.2154986378079904E-2</v>
      </c>
      <c r="W63" s="526">
        <v>-3.2917980370759679E-2</v>
      </c>
      <c r="X63" s="531">
        <v>-2.9420698384028453E-2</v>
      </c>
      <c r="Y63" s="525">
        <v>-1.8748352055132179E-2</v>
      </c>
      <c r="Z63" s="525">
        <v>-3.453160508263961E-2</v>
      </c>
      <c r="AA63" s="525">
        <v>-3.7268912965021155E-2</v>
      </c>
      <c r="AB63" s="525">
        <v>-4.6426199615625711E-2</v>
      </c>
      <c r="AC63" s="222">
        <v>-3.3486219717276798E-2</v>
      </c>
    </row>
    <row r="64" spans="2:29" x14ac:dyDescent="0.35">
      <c r="B64" s="506" t="s">
        <v>138</v>
      </c>
      <c r="C64" s="507"/>
      <c r="D64" s="532"/>
      <c r="E64" s="532"/>
      <c r="F64" s="532"/>
      <c r="G64" s="532"/>
      <c r="H64" s="532"/>
      <c r="I64" s="532"/>
      <c r="J64" s="533"/>
      <c r="K64" s="508"/>
      <c r="L64" s="508"/>
      <c r="M64" s="508"/>
      <c r="N64" s="508"/>
      <c r="O64" s="508"/>
      <c r="P64" s="508"/>
      <c r="Q64" s="508"/>
      <c r="R64" s="508"/>
      <c r="S64" s="508"/>
      <c r="T64" s="508"/>
      <c r="U64" s="508"/>
      <c r="V64" s="508"/>
      <c r="W64" s="506"/>
      <c r="X64" s="508"/>
      <c r="Y64" s="508"/>
      <c r="Z64" s="508"/>
      <c r="AA64" s="508"/>
      <c r="AB64" s="508"/>
      <c r="AC64" s="77"/>
    </row>
    <row r="65" spans="2:29" x14ac:dyDescent="0.35">
      <c r="B65" s="394" t="s">
        <v>60</v>
      </c>
      <c r="C65" s="395" t="s">
        <v>22</v>
      </c>
      <c r="D65" s="534">
        <v>0</v>
      </c>
      <c r="E65" s="535">
        <v>0</v>
      </c>
      <c r="F65" s="373">
        <v>3423.8969999999999</v>
      </c>
      <c r="G65" s="373">
        <v>3909.6329999999998</v>
      </c>
      <c r="H65" s="373">
        <v>5363.9650000000001</v>
      </c>
      <c r="I65" s="373">
        <v>9363.4950000000008</v>
      </c>
      <c r="J65" s="374">
        <v>11094.234435</v>
      </c>
      <c r="K65" s="373">
        <v>910</v>
      </c>
      <c r="L65" s="373">
        <v>921.6</v>
      </c>
      <c r="M65" s="373">
        <v>959.38800000000003</v>
      </c>
      <c r="N65" s="373">
        <v>1118.6449999999998</v>
      </c>
      <c r="O65" s="373">
        <v>1047.3649999999998</v>
      </c>
      <c r="P65" s="373">
        <v>1241.55530024</v>
      </c>
      <c r="Q65" s="373">
        <v>1466.12769976</v>
      </c>
      <c r="R65" s="373">
        <v>1608.9170000000001</v>
      </c>
      <c r="S65" s="373">
        <v>1739.2380000000001</v>
      </c>
      <c r="T65" s="373">
        <v>1992.499</v>
      </c>
      <c r="U65" s="373">
        <v>3139.433</v>
      </c>
      <c r="V65" s="373">
        <v>2492.3250000000007</v>
      </c>
      <c r="W65" s="536">
        <v>2513.2440000000001</v>
      </c>
      <c r="X65" s="537">
        <v>2759.2769999999996</v>
      </c>
      <c r="Y65" s="373">
        <v>3050.3159999999993</v>
      </c>
      <c r="Z65" s="373">
        <v>2771.3974350000012</v>
      </c>
      <c r="AA65" s="373">
        <v>2984.5639999999999</v>
      </c>
      <c r="AB65" s="373">
        <v>2993.19</v>
      </c>
      <c r="AC65" s="223">
        <v>3451.8809999999999</v>
      </c>
    </row>
    <row r="66" spans="2:29" x14ac:dyDescent="0.35">
      <c r="B66" s="394" t="s">
        <v>139</v>
      </c>
      <c r="C66" s="395" t="s">
        <v>22</v>
      </c>
      <c r="D66" s="534">
        <v>0</v>
      </c>
      <c r="E66" s="535">
        <v>0</v>
      </c>
      <c r="F66" s="373">
        <v>0</v>
      </c>
      <c r="G66" s="373">
        <v>0</v>
      </c>
      <c r="H66" s="373">
        <v>0</v>
      </c>
      <c r="I66" s="373">
        <v>3.1459999999999999</v>
      </c>
      <c r="J66" s="374">
        <v>2.073969</v>
      </c>
      <c r="K66" s="373">
        <v>0</v>
      </c>
      <c r="L66" s="373">
        <v>0</v>
      </c>
      <c r="M66" s="373">
        <v>0</v>
      </c>
      <c r="N66" s="373">
        <v>0</v>
      </c>
      <c r="O66" s="373">
        <v>0</v>
      </c>
      <c r="P66" s="373">
        <v>0</v>
      </c>
      <c r="Q66" s="373">
        <v>0</v>
      </c>
      <c r="R66" s="373">
        <v>0</v>
      </c>
      <c r="S66" s="373">
        <v>0</v>
      </c>
      <c r="T66" s="373">
        <v>0</v>
      </c>
      <c r="U66" s="373">
        <v>2.6349999999999998</v>
      </c>
      <c r="V66" s="373">
        <v>0.51100000000000012</v>
      </c>
      <c r="W66" s="536">
        <v>0.28000000000000003</v>
      </c>
      <c r="X66" s="537">
        <v>0.40300000000000002</v>
      </c>
      <c r="Y66" s="373">
        <v>1.177</v>
      </c>
      <c r="Z66" s="373">
        <v>0.21396899999999985</v>
      </c>
      <c r="AA66" s="373">
        <v>1.046</v>
      </c>
      <c r="AB66" s="373">
        <v>0.90500000000000003</v>
      </c>
      <c r="AC66" s="223">
        <v>77.257999999999996</v>
      </c>
    </row>
    <row r="67" spans="2:29" x14ac:dyDescent="0.35">
      <c r="B67" s="394" t="s">
        <v>140</v>
      </c>
      <c r="C67" s="395" t="s">
        <v>22</v>
      </c>
      <c r="D67" s="534">
        <v>0</v>
      </c>
      <c r="E67" s="535">
        <v>0</v>
      </c>
      <c r="F67" s="373">
        <v>0</v>
      </c>
      <c r="G67" s="373">
        <v>0</v>
      </c>
      <c r="H67" s="373">
        <v>133.87100000000001</v>
      </c>
      <c r="I67" s="373">
        <v>303.827</v>
      </c>
      <c r="J67" s="374">
        <v>640.07300799999996</v>
      </c>
      <c r="K67" s="373">
        <v>0</v>
      </c>
      <c r="L67" s="373">
        <v>0</v>
      </c>
      <c r="M67" s="373">
        <v>0</v>
      </c>
      <c r="N67" s="373">
        <v>0</v>
      </c>
      <c r="O67" s="373">
        <v>0</v>
      </c>
      <c r="P67" s="373">
        <v>0</v>
      </c>
      <c r="Q67" s="373">
        <v>0</v>
      </c>
      <c r="R67" s="373">
        <v>133.87100000000001</v>
      </c>
      <c r="S67" s="373">
        <v>77.665000000000006</v>
      </c>
      <c r="T67" s="373">
        <v>63.335999999999999</v>
      </c>
      <c r="U67" s="373">
        <v>76.258999999999972</v>
      </c>
      <c r="V67" s="373">
        <v>86.567000000000007</v>
      </c>
      <c r="W67" s="536">
        <v>142.291</v>
      </c>
      <c r="X67" s="537">
        <v>157.47699999999998</v>
      </c>
      <c r="Y67" s="373">
        <v>175.24600000000004</v>
      </c>
      <c r="Z67" s="373">
        <v>165.05900799999995</v>
      </c>
      <c r="AA67" s="373">
        <v>159.40600000000001</v>
      </c>
      <c r="AB67" s="373">
        <v>170.90800000000002</v>
      </c>
      <c r="AC67" s="223">
        <v>191.13299999999998</v>
      </c>
    </row>
    <row r="68" spans="2:29" x14ac:dyDescent="0.35">
      <c r="B68" s="394" t="s">
        <v>141</v>
      </c>
      <c r="C68" s="395" t="s">
        <v>22</v>
      </c>
      <c r="D68" s="534">
        <v>0</v>
      </c>
      <c r="E68" s="535">
        <v>0</v>
      </c>
      <c r="F68" s="373">
        <v>0</v>
      </c>
      <c r="G68" s="373">
        <v>0</v>
      </c>
      <c r="H68" s="373">
        <v>0</v>
      </c>
      <c r="I68" s="373">
        <v>261.685</v>
      </c>
      <c r="J68" s="374">
        <v>849.68197599999985</v>
      </c>
      <c r="K68" s="373">
        <v>0</v>
      </c>
      <c r="L68" s="373">
        <v>0</v>
      </c>
      <c r="M68" s="373">
        <v>0</v>
      </c>
      <c r="N68" s="373">
        <v>0</v>
      </c>
      <c r="O68" s="373">
        <v>0</v>
      </c>
      <c r="P68" s="373">
        <v>0</v>
      </c>
      <c r="Q68" s="373">
        <v>0</v>
      </c>
      <c r="R68" s="373">
        <v>0</v>
      </c>
      <c r="S68" s="373">
        <v>0</v>
      </c>
      <c r="T68" s="373">
        <v>4.1189999999999998</v>
      </c>
      <c r="U68" s="373">
        <v>163.089</v>
      </c>
      <c r="V68" s="373">
        <v>94.477000000000004</v>
      </c>
      <c r="W68" s="536">
        <v>220.762</v>
      </c>
      <c r="X68" s="537">
        <v>185.44900000000001</v>
      </c>
      <c r="Y68" s="373">
        <v>225.88099999999997</v>
      </c>
      <c r="Z68" s="373">
        <v>217.58997599999992</v>
      </c>
      <c r="AA68" s="373">
        <v>199.834</v>
      </c>
      <c r="AB68" s="373">
        <v>208.96199999999999</v>
      </c>
      <c r="AC68" s="223">
        <v>226.11200000000002</v>
      </c>
    </row>
    <row r="69" spans="2:29" x14ac:dyDescent="0.35">
      <c r="B69" s="394" t="s">
        <v>142</v>
      </c>
      <c r="C69" s="395" t="s">
        <v>22</v>
      </c>
      <c r="D69" s="534">
        <v>0</v>
      </c>
      <c r="E69" s="535">
        <v>0</v>
      </c>
      <c r="F69" s="373">
        <v>0</v>
      </c>
      <c r="G69" s="373">
        <v>0</v>
      </c>
      <c r="H69" s="373">
        <v>0</v>
      </c>
      <c r="I69" s="373">
        <v>1378.1780000000001</v>
      </c>
      <c r="J69" s="374">
        <v>3809.189042</v>
      </c>
      <c r="K69" s="373">
        <v>0</v>
      </c>
      <c r="L69" s="373">
        <v>0</v>
      </c>
      <c r="M69" s="373">
        <v>0</v>
      </c>
      <c r="N69" s="373">
        <v>0</v>
      </c>
      <c r="O69" s="373">
        <v>0</v>
      </c>
      <c r="P69" s="373">
        <v>0</v>
      </c>
      <c r="Q69" s="373">
        <v>0</v>
      </c>
      <c r="R69" s="373">
        <v>0</v>
      </c>
      <c r="S69" s="373">
        <v>0</v>
      </c>
      <c r="T69" s="373">
        <v>0</v>
      </c>
      <c r="U69" s="373">
        <v>671.53200000000004</v>
      </c>
      <c r="V69" s="373">
        <v>706.64600000000007</v>
      </c>
      <c r="W69" s="536">
        <v>823.72299999999996</v>
      </c>
      <c r="X69" s="537">
        <v>885.21500000000015</v>
      </c>
      <c r="Y69" s="373">
        <v>950.33300000000008</v>
      </c>
      <c r="Z69" s="373">
        <v>1149.9180419999998</v>
      </c>
      <c r="AA69" s="373">
        <v>1029.884</v>
      </c>
      <c r="AB69" s="373">
        <v>1208.8719999999998</v>
      </c>
      <c r="AC69" s="223">
        <v>1234.7350000000001</v>
      </c>
    </row>
    <row r="70" spans="2:29" x14ac:dyDescent="0.35">
      <c r="B70" s="394" t="s">
        <v>143</v>
      </c>
      <c r="C70" s="395" t="s">
        <v>22</v>
      </c>
      <c r="D70" s="534">
        <v>0</v>
      </c>
      <c r="E70" s="535">
        <v>0</v>
      </c>
      <c r="F70" s="373">
        <v>0</v>
      </c>
      <c r="G70" s="373">
        <v>0</v>
      </c>
      <c r="H70" s="373">
        <v>0</v>
      </c>
      <c r="I70" s="373">
        <v>368.19900000000001</v>
      </c>
      <c r="J70" s="374">
        <v>891.05837399999996</v>
      </c>
      <c r="K70" s="373">
        <v>0</v>
      </c>
      <c r="L70" s="373">
        <v>0</v>
      </c>
      <c r="M70" s="373">
        <v>0</v>
      </c>
      <c r="N70" s="373">
        <v>0</v>
      </c>
      <c r="O70" s="373">
        <v>0</v>
      </c>
      <c r="P70" s="373">
        <v>0</v>
      </c>
      <c r="Q70" s="373">
        <v>0</v>
      </c>
      <c r="R70" s="373">
        <v>0</v>
      </c>
      <c r="S70" s="373">
        <v>0</v>
      </c>
      <c r="T70" s="373">
        <v>0</v>
      </c>
      <c r="U70" s="373">
        <v>182.547</v>
      </c>
      <c r="V70" s="373">
        <v>185.65200000000002</v>
      </c>
      <c r="W70" s="536">
        <v>187.87899999999999</v>
      </c>
      <c r="X70" s="537">
        <v>193.31800000000001</v>
      </c>
      <c r="Y70" s="373">
        <v>254.36199999999999</v>
      </c>
      <c r="Z70" s="373">
        <v>255.49937399999996</v>
      </c>
      <c r="AA70" s="373">
        <v>222.07300000000001</v>
      </c>
      <c r="AB70" s="373">
        <v>243.18899999999999</v>
      </c>
      <c r="AC70" s="223">
        <v>206.97700000000006</v>
      </c>
    </row>
    <row r="71" spans="2:29" x14ac:dyDescent="0.35">
      <c r="B71" s="394" t="s">
        <v>120</v>
      </c>
      <c r="C71" s="395" t="s">
        <v>22</v>
      </c>
      <c r="D71" s="534">
        <v>0</v>
      </c>
      <c r="E71" s="535">
        <v>0</v>
      </c>
      <c r="F71" s="373">
        <v>0</v>
      </c>
      <c r="G71" s="373">
        <v>0</v>
      </c>
      <c r="H71" s="373">
        <v>0</v>
      </c>
      <c r="I71" s="373">
        <v>0</v>
      </c>
      <c r="J71" s="374">
        <v>0</v>
      </c>
      <c r="K71" s="373">
        <v>0</v>
      </c>
      <c r="L71" s="373">
        <v>0</v>
      </c>
      <c r="M71" s="373">
        <v>0</v>
      </c>
      <c r="N71" s="373">
        <v>0</v>
      </c>
      <c r="O71" s="373">
        <v>0</v>
      </c>
      <c r="P71" s="373">
        <v>0</v>
      </c>
      <c r="Q71" s="373">
        <v>0</v>
      </c>
      <c r="R71" s="373">
        <v>0</v>
      </c>
      <c r="S71" s="373">
        <v>0</v>
      </c>
      <c r="T71" s="373">
        <v>0</v>
      </c>
      <c r="U71" s="373">
        <v>0</v>
      </c>
      <c r="V71" s="373">
        <v>0</v>
      </c>
      <c r="W71" s="375">
        <v>0</v>
      </c>
      <c r="X71" s="373">
        <v>0</v>
      </c>
      <c r="Y71" s="373">
        <v>0</v>
      </c>
      <c r="Z71" s="373">
        <v>0</v>
      </c>
      <c r="AA71" s="373">
        <v>0</v>
      </c>
      <c r="AB71" s="373">
        <v>0</v>
      </c>
      <c r="AC71" s="376">
        <v>0</v>
      </c>
    </row>
    <row r="72" spans="2:29" x14ac:dyDescent="0.35">
      <c r="B72" s="490" t="s">
        <v>127</v>
      </c>
      <c r="C72" s="444" t="s">
        <v>22</v>
      </c>
      <c r="D72" s="538">
        <v>0</v>
      </c>
      <c r="E72" s="539">
        <v>0</v>
      </c>
      <c r="F72" s="540">
        <v>0</v>
      </c>
      <c r="G72" s="540">
        <v>0</v>
      </c>
      <c r="H72" s="540">
        <v>0</v>
      </c>
      <c r="I72" s="540">
        <v>0</v>
      </c>
      <c r="J72" s="447">
        <v>0</v>
      </c>
      <c r="K72" s="540">
        <v>0</v>
      </c>
      <c r="L72" s="540">
        <v>0</v>
      </c>
      <c r="M72" s="540">
        <v>0</v>
      </c>
      <c r="N72" s="540">
        <v>0</v>
      </c>
      <c r="O72" s="540">
        <v>0</v>
      </c>
      <c r="P72" s="540">
        <v>0</v>
      </c>
      <c r="Q72" s="540">
        <v>0</v>
      </c>
      <c r="R72" s="540">
        <v>0</v>
      </c>
      <c r="S72" s="540">
        <v>0</v>
      </c>
      <c r="T72" s="540">
        <v>0</v>
      </c>
      <c r="U72" s="540">
        <v>0</v>
      </c>
      <c r="V72" s="540">
        <v>0</v>
      </c>
      <c r="W72" s="541">
        <v>0</v>
      </c>
      <c r="X72" s="540">
        <v>0</v>
      </c>
      <c r="Y72" s="540">
        <v>0</v>
      </c>
      <c r="Z72" s="540">
        <v>0</v>
      </c>
      <c r="AA72" s="540">
        <v>0</v>
      </c>
      <c r="AB72" s="540">
        <v>0</v>
      </c>
      <c r="AC72" s="223">
        <v>0</v>
      </c>
    </row>
    <row r="73" spans="2:29" x14ac:dyDescent="0.35">
      <c r="B73" s="515" t="s">
        <v>136</v>
      </c>
      <c r="C73" s="407" t="s">
        <v>22</v>
      </c>
      <c r="D73" s="542">
        <v>0</v>
      </c>
      <c r="E73" s="543">
        <v>0</v>
      </c>
      <c r="F73" s="544">
        <v>3423.8969999999999</v>
      </c>
      <c r="G73" s="544">
        <v>3909.6329999999998</v>
      </c>
      <c r="H73" s="544">
        <v>5497.8360000000002</v>
      </c>
      <c r="I73" s="545">
        <v>11678.53</v>
      </c>
      <c r="J73" s="546">
        <v>17286.310804000001</v>
      </c>
      <c r="K73" s="547">
        <v>910</v>
      </c>
      <c r="L73" s="547">
        <v>921.6</v>
      </c>
      <c r="M73" s="547">
        <v>959.38800000000003</v>
      </c>
      <c r="N73" s="547">
        <v>1118.6449999999998</v>
      </c>
      <c r="O73" s="547">
        <v>1047.3649999999998</v>
      </c>
      <c r="P73" s="547">
        <v>1241.55530024</v>
      </c>
      <c r="Q73" s="547">
        <v>1466.12769976</v>
      </c>
      <c r="R73" s="547">
        <v>1742.7880000000002</v>
      </c>
      <c r="S73" s="547">
        <v>1816.903</v>
      </c>
      <c r="T73" s="547">
        <v>2059.9540000000002</v>
      </c>
      <c r="U73" s="547">
        <v>4235.4949999999999</v>
      </c>
      <c r="V73" s="547">
        <v>3566.1780000000008</v>
      </c>
      <c r="W73" s="548">
        <v>3888.1790000000005</v>
      </c>
      <c r="X73" s="549">
        <v>4181.1389999999992</v>
      </c>
      <c r="Y73" s="544">
        <v>4657.3149999999996</v>
      </c>
      <c r="Z73" s="544">
        <v>4559.6778040000008</v>
      </c>
      <c r="AA73" s="544">
        <v>4596.8069999999998</v>
      </c>
      <c r="AB73" s="544">
        <v>4826.0259999999998</v>
      </c>
      <c r="AC73" s="221">
        <v>5388.0959999999995</v>
      </c>
    </row>
    <row r="74" spans="2:29" x14ac:dyDescent="0.35">
      <c r="B74" s="506" t="s">
        <v>144</v>
      </c>
      <c r="C74" s="507"/>
      <c r="D74" s="532"/>
      <c r="E74" s="532"/>
      <c r="F74" s="532"/>
      <c r="G74" s="532"/>
      <c r="H74" s="532"/>
      <c r="I74" s="532"/>
      <c r="J74" s="533"/>
      <c r="K74" s="508"/>
      <c r="L74" s="508"/>
      <c r="M74" s="508"/>
      <c r="N74" s="508"/>
      <c r="O74" s="508"/>
      <c r="P74" s="508"/>
      <c r="Q74" s="508"/>
      <c r="R74" s="508"/>
      <c r="S74" s="508"/>
      <c r="T74" s="508"/>
      <c r="U74" s="508"/>
      <c r="V74" s="508"/>
      <c r="W74" s="506"/>
      <c r="X74" s="508"/>
      <c r="Y74" s="508"/>
      <c r="Z74" s="508"/>
      <c r="AA74" s="508"/>
      <c r="AB74" s="508"/>
      <c r="AC74" s="224"/>
    </row>
    <row r="75" spans="2:29" x14ac:dyDescent="0.35">
      <c r="B75" s="394" t="s">
        <v>130</v>
      </c>
      <c r="C75" s="395" t="s">
        <v>22</v>
      </c>
      <c r="D75" s="511">
        <v>0</v>
      </c>
      <c r="E75" s="512">
        <v>0</v>
      </c>
      <c r="F75" s="550">
        <v>751.22500000000002</v>
      </c>
      <c r="G75" s="550">
        <v>623.95899999999995</v>
      </c>
      <c r="H75" s="550">
        <v>740.58100000000002</v>
      </c>
      <c r="I75" s="550">
        <v>938.36400000000003</v>
      </c>
      <c r="J75" s="551">
        <v>1276.5329999999999</v>
      </c>
      <c r="K75" s="550">
        <v>151.83799999999999</v>
      </c>
      <c r="L75" s="550">
        <v>155.08000000000001</v>
      </c>
      <c r="M75" s="550">
        <v>158.62300000000002</v>
      </c>
      <c r="N75" s="550">
        <v>158.41799999999989</v>
      </c>
      <c r="O75" s="550">
        <v>153.78700000000001</v>
      </c>
      <c r="P75" s="550">
        <v>161.18699999999998</v>
      </c>
      <c r="Q75" s="550">
        <v>186.67200000000005</v>
      </c>
      <c r="R75" s="550">
        <v>238.93499999999995</v>
      </c>
      <c r="S75" s="550">
        <v>218.66900000000001</v>
      </c>
      <c r="T75" s="550">
        <v>206.73799999999997</v>
      </c>
      <c r="U75" s="550">
        <v>276.012</v>
      </c>
      <c r="V75" s="550">
        <v>236.94500000000005</v>
      </c>
      <c r="W75" s="552">
        <v>303.82400000000001</v>
      </c>
      <c r="X75" s="550">
        <v>288.55500000000001</v>
      </c>
      <c r="Y75" s="550">
        <v>330.41400000000004</v>
      </c>
      <c r="Z75" s="550">
        <v>353.73999999999984</v>
      </c>
      <c r="AA75" s="550">
        <v>356.976</v>
      </c>
      <c r="AB75" s="550">
        <v>321.83399999999995</v>
      </c>
      <c r="AC75" s="197">
        <v>409.67900000000009</v>
      </c>
    </row>
    <row r="76" spans="2:29" x14ac:dyDescent="0.35">
      <c r="B76" s="394" t="s">
        <v>131</v>
      </c>
      <c r="C76" s="395" t="s">
        <v>22</v>
      </c>
      <c r="D76" s="511">
        <v>0</v>
      </c>
      <c r="E76" s="512">
        <v>0</v>
      </c>
      <c r="F76" s="550">
        <v>971.38900000000001</v>
      </c>
      <c r="G76" s="550">
        <v>903.55200000000002</v>
      </c>
      <c r="H76" s="550">
        <v>1208.057</v>
      </c>
      <c r="I76" s="550">
        <v>1042.845</v>
      </c>
      <c r="J76" s="551">
        <v>1156.191</v>
      </c>
      <c r="K76" s="550">
        <v>230.08099999999999</v>
      </c>
      <c r="L76" s="550">
        <v>210.82300000000001</v>
      </c>
      <c r="M76" s="550">
        <v>217.86900000000006</v>
      </c>
      <c r="N76" s="550">
        <v>244.779</v>
      </c>
      <c r="O76" s="550">
        <v>215.88200000000001</v>
      </c>
      <c r="P76" s="550">
        <v>364.59999999999997</v>
      </c>
      <c r="Q76" s="550">
        <v>242.35900000000009</v>
      </c>
      <c r="R76" s="550">
        <v>385.21599999999989</v>
      </c>
      <c r="S76" s="550">
        <v>269.625</v>
      </c>
      <c r="T76" s="550">
        <v>269.53800000000001</v>
      </c>
      <c r="U76" s="550">
        <v>336.64299999999997</v>
      </c>
      <c r="V76" s="550">
        <v>167.03899999999999</v>
      </c>
      <c r="W76" s="552">
        <v>269.69200000000001</v>
      </c>
      <c r="X76" s="550">
        <v>266.41899999999998</v>
      </c>
      <c r="Y76" s="550">
        <v>305.04399999999998</v>
      </c>
      <c r="Z76" s="550">
        <v>315.03600000000006</v>
      </c>
      <c r="AA76" s="550">
        <v>300.87700000000001</v>
      </c>
      <c r="AB76" s="550">
        <v>314.69699999999995</v>
      </c>
      <c r="AC76" s="197">
        <v>352.44800000000004</v>
      </c>
    </row>
    <row r="77" spans="2:29" x14ac:dyDescent="0.35">
      <c r="B77" s="394" t="s">
        <v>132</v>
      </c>
      <c r="C77" s="395" t="s">
        <v>22</v>
      </c>
      <c r="D77" s="511">
        <v>0</v>
      </c>
      <c r="E77" s="512">
        <v>0</v>
      </c>
      <c r="F77" s="550">
        <v>172.89699999999999</v>
      </c>
      <c r="G77" s="550">
        <v>180.071</v>
      </c>
      <c r="H77" s="550">
        <v>625.21600000000001</v>
      </c>
      <c r="I77" s="550">
        <v>811.24300000000005</v>
      </c>
      <c r="J77" s="551">
        <v>1816.04</v>
      </c>
      <c r="K77" s="550">
        <v>35.225999999999999</v>
      </c>
      <c r="L77" s="550">
        <v>15.829000000000001</v>
      </c>
      <c r="M77" s="550">
        <v>22.973000000000006</v>
      </c>
      <c r="N77" s="550">
        <v>106.04299999999999</v>
      </c>
      <c r="O77" s="550">
        <v>111.43300000000001</v>
      </c>
      <c r="P77" s="550">
        <v>143.48399999999998</v>
      </c>
      <c r="Q77" s="550">
        <v>206.49100000000004</v>
      </c>
      <c r="R77" s="550">
        <v>163.80799999999999</v>
      </c>
      <c r="S77" s="550">
        <v>207.23</v>
      </c>
      <c r="T77" s="550">
        <v>220.69200000000004</v>
      </c>
      <c r="U77" s="550">
        <v>375.87400000000002</v>
      </c>
      <c r="V77" s="550">
        <v>7.4470000000000027</v>
      </c>
      <c r="W77" s="552">
        <v>355.22884821000002</v>
      </c>
      <c r="X77" s="550">
        <v>456.83715179000001</v>
      </c>
      <c r="Y77" s="550">
        <v>531.50900000000001</v>
      </c>
      <c r="Z77" s="550">
        <v>472.46499999999992</v>
      </c>
      <c r="AA77" s="550">
        <v>404.11</v>
      </c>
      <c r="AB77" s="550">
        <v>508.74699999999996</v>
      </c>
      <c r="AC77" s="197">
        <v>562.61900000000014</v>
      </c>
    </row>
    <row r="78" spans="2:29" x14ac:dyDescent="0.35">
      <c r="B78" s="394" t="s">
        <v>133</v>
      </c>
      <c r="C78" s="395" t="s">
        <v>22</v>
      </c>
      <c r="D78" s="511">
        <v>0</v>
      </c>
      <c r="E78" s="512">
        <v>0</v>
      </c>
      <c r="F78" s="550">
        <v>137.44499999999999</v>
      </c>
      <c r="G78" s="550">
        <v>168.518</v>
      </c>
      <c r="H78" s="550">
        <v>66.58</v>
      </c>
      <c r="I78" s="550">
        <v>229.899</v>
      </c>
      <c r="J78" s="551">
        <v>652.87800000000004</v>
      </c>
      <c r="K78" s="550">
        <v>35.225999999999999</v>
      </c>
      <c r="L78" s="550">
        <v>46.872</v>
      </c>
      <c r="M78" s="550">
        <v>49.554999999999993</v>
      </c>
      <c r="N78" s="550">
        <v>36.865000000000002</v>
      </c>
      <c r="O78" s="550">
        <v>12.255000000000001</v>
      </c>
      <c r="P78" s="550">
        <v>14.436999999999999</v>
      </c>
      <c r="Q78" s="550">
        <v>23.643000000000001</v>
      </c>
      <c r="R78" s="550">
        <v>16.244999999999997</v>
      </c>
      <c r="S78" s="550">
        <v>18.23</v>
      </c>
      <c r="T78" s="550">
        <v>31.291999999999998</v>
      </c>
      <c r="U78" s="550">
        <v>102.17100000000001</v>
      </c>
      <c r="V78" s="550">
        <v>78.205999999999989</v>
      </c>
      <c r="W78" s="552">
        <v>149.739</v>
      </c>
      <c r="X78" s="550">
        <v>158.54799999999997</v>
      </c>
      <c r="Y78" s="550">
        <v>178.90300000000005</v>
      </c>
      <c r="Z78" s="550">
        <v>165.68800000000002</v>
      </c>
      <c r="AA78" s="550">
        <v>119.79900000000001</v>
      </c>
      <c r="AB78" s="550">
        <v>120.48399999999998</v>
      </c>
      <c r="AC78" s="197">
        <v>121.364</v>
      </c>
    </row>
    <row r="79" spans="2:29" x14ac:dyDescent="0.35">
      <c r="B79" s="394" t="s">
        <v>134</v>
      </c>
      <c r="C79" s="395" t="s">
        <v>22</v>
      </c>
      <c r="D79" s="511">
        <v>0</v>
      </c>
      <c r="E79" s="512">
        <v>0</v>
      </c>
      <c r="F79" s="550">
        <v>66.875</v>
      </c>
      <c r="G79" s="550">
        <v>277.81099999999998</v>
      </c>
      <c r="H79" s="550">
        <v>332.49400000000003</v>
      </c>
      <c r="I79" s="550">
        <v>355.61900000000003</v>
      </c>
      <c r="J79" s="551">
        <v>0</v>
      </c>
      <c r="K79" s="550">
        <v>28.690999999999999</v>
      </c>
      <c r="L79" s="550">
        <v>60.590999999999994</v>
      </c>
      <c r="M79" s="550">
        <v>41.98299999999999</v>
      </c>
      <c r="N79" s="550">
        <v>146.54599999999999</v>
      </c>
      <c r="O79" s="550">
        <v>81.27</v>
      </c>
      <c r="P79" s="550">
        <v>76.138999999999996</v>
      </c>
      <c r="Q79" s="550">
        <v>71.248000000000005</v>
      </c>
      <c r="R79" s="550">
        <v>103.83700000000005</v>
      </c>
      <c r="S79" s="550">
        <v>82.12</v>
      </c>
      <c r="T79" s="550">
        <v>91.897999999999996</v>
      </c>
      <c r="U79" s="550">
        <v>78.942999999999998</v>
      </c>
      <c r="V79" s="550">
        <v>102.65800000000002</v>
      </c>
      <c r="W79" s="552">
        <v>0</v>
      </c>
      <c r="X79" s="550">
        <v>0</v>
      </c>
      <c r="Y79" s="550">
        <v>0</v>
      </c>
      <c r="Z79" s="550">
        <v>0</v>
      </c>
      <c r="AA79" s="550">
        <v>0</v>
      </c>
      <c r="AB79" s="550">
        <v>0</v>
      </c>
      <c r="AC79" s="197">
        <v>0</v>
      </c>
    </row>
    <row r="80" spans="2:29" x14ac:dyDescent="0.35">
      <c r="B80" s="394" t="s">
        <v>135</v>
      </c>
      <c r="C80" s="395" t="s">
        <v>22</v>
      </c>
      <c r="D80" s="511">
        <v>0</v>
      </c>
      <c r="E80" s="512">
        <v>0</v>
      </c>
      <c r="F80" s="550">
        <v>-317.80399999999997</v>
      </c>
      <c r="G80" s="550">
        <v>-176.42500000000001</v>
      </c>
      <c r="H80" s="550">
        <v>-187.26400000000001</v>
      </c>
      <c r="I80" s="550">
        <v>-15.029</v>
      </c>
      <c r="J80" s="551">
        <v>364.98599999999999</v>
      </c>
      <c r="K80" s="550">
        <v>-34.097000000000001</v>
      </c>
      <c r="L80" s="550">
        <v>-35.571000000000005</v>
      </c>
      <c r="M80" s="550">
        <v>-32.972999999999992</v>
      </c>
      <c r="N80" s="550">
        <v>-73.78400000000002</v>
      </c>
      <c r="O80" s="550">
        <v>-47.904000000000003</v>
      </c>
      <c r="P80" s="550">
        <v>-39.258999999999993</v>
      </c>
      <c r="Q80" s="550">
        <v>-49.980000000000011</v>
      </c>
      <c r="R80" s="550">
        <v>-50.121000000000009</v>
      </c>
      <c r="S80" s="550">
        <v>-14.464</v>
      </c>
      <c r="T80" s="550">
        <v>-10.981</v>
      </c>
      <c r="U80" s="550">
        <v>-12.002000000000001</v>
      </c>
      <c r="V80" s="550">
        <v>22.418000000000003</v>
      </c>
      <c r="W80" s="552">
        <v>118.05515179</v>
      </c>
      <c r="X80" s="550">
        <v>128.40484820999998</v>
      </c>
      <c r="Y80" s="550">
        <v>74.77300000000001</v>
      </c>
      <c r="Z80" s="550">
        <v>43.753</v>
      </c>
      <c r="AA80" s="550">
        <v>67.265000000000001</v>
      </c>
      <c r="AB80" s="550">
        <v>138.44999999999999</v>
      </c>
      <c r="AC80" s="197">
        <v>21.681000000000012</v>
      </c>
    </row>
    <row r="81" spans="2:29" x14ac:dyDescent="0.35">
      <c r="B81" s="490" t="s">
        <v>127</v>
      </c>
      <c r="C81" s="444" t="s">
        <v>22</v>
      </c>
      <c r="D81" s="513">
        <v>0</v>
      </c>
      <c r="E81" s="495">
        <v>0</v>
      </c>
      <c r="F81" s="553">
        <v>-1.0289999999999999</v>
      </c>
      <c r="G81" s="553">
        <v>-78.495000000000005</v>
      </c>
      <c r="H81" s="553">
        <v>-153.23699999999999</v>
      </c>
      <c r="I81" s="553">
        <v>-258.23399999999998</v>
      </c>
      <c r="J81" s="551">
        <v>-324.73700000000002</v>
      </c>
      <c r="K81" s="553">
        <v>0.27500000000000002</v>
      </c>
      <c r="L81" s="553">
        <v>-38.073</v>
      </c>
      <c r="M81" s="553">
        <v>-15.232999999999999</v>
      </c>
      <c r="N81" s="553">
        <v>-25.464000000000006</v>
      </c>
      <c r="O81" s="553">
        <v>-40.429000000000002</v>
      </c>
      <c r="P81" s="553">
        <v>-49.742999999999995</v>
      </c>
      <c r="Q81" s="553">
        <v>-29.414000000000001</v>
      </c>
      <c r="R81" s="553">
        <v>-33.650999999999996</v>
      </c>
      <c r="S81" s="553">
        <v>-66.817999999999998</v>
      </c>
      <c r="T81" s="553">
        <v>-72.174999999999997</v>
      </c>
      <c r="U81" s="553">
        <v>-51.463000000000001</v>
      </c>
      <c r="V81" s="553">
        <v>-67.777999999999992</v>
      </c>
      <c r="W81" s="554">
        <v>-72.370999999999995</v>
      </c>
      <c r="X81" s="553">
        <v>-67.397000000000006</v>
      </c>
      <c r="Y81" s="553">
        <v>-26.320999999999998</v>
      </c>
      <c r="Z81" s="553">
        <v>-158.64800000000002</v>
      </c>
      <c r="AA81" s="553">
        <v>-73.625</v>
      </c>
      <c r="AB81" s="553">
        <v>-72.415999999999997</v>
      </c>
      <c r="AC81" s="197">
        <v>-37.259000000000015</v>
      </c>
    </row>
    <row r="82" spans="2:29" x14ac:dyDescent="0.35">
      <c r="B82" s="515" t="s">
        <v>145</v>
      </c>
      <c r="C82" s="407" t="s">
        <v>22</v>
      </c>
      <c r="D82" s="516">
        <v>0</v>
      </c>
      <c r="E82" s="517">
        <v>0</v>
      </c>
      <c r="F82" s="555">
        <v>1780.998</v>
      </c>
      <c r="G82" s="555">
        <v>1898.991</v>
      </c>
      <c r="H82" s="555">
        <v>2632.4269999999997</v>
      </c>
      <c r="I82" s="556">
        <v>3104.7070000000003</v>
      </c>
      <c r="J82" s="518">
        <v>4941.8909999999996</v>
      </c>
      <c r="K82" s="556">
        <v>447.23999999999995</v>
      </c>
      <c r="L82" s="556">
        <v>415.55100000000004</v>
      </c>
      <c r="M82" s="556">
        <v>442.79700000000008</v>
      </c>
      <c r="N82" s="556">
        <v>593.40299999999979</v>
      </c>
      <c r="O82" s="556">
        <v>486.29399999999998</v>
      </c>
      <c r="P82" s="556">
        <v>670.84500000000003</v>
      </c>
      <c r="Q82" s="556">
        <v>651.01900000000023</v>
      </c>
      <c r="R82" s="556">
        <v>824.26900000000001</v>
      </c>
      <c r="S82" s="556">
        <v>714.59199999999998</v>
      </c>
      <c r="T82" s="556">
        <v>737.00200000000007</v>
      </c>
      <c r="U82" s="556">
        <v>1106.1780000000001</v>
      </c>
      <c r="V82" s="556">
        <v>546.93500000000006</v>
      </c>
      <c r="W82" s="557">
        <v>1124.1680000000001</v>
      </c>
      <c r="X82" s="556">
        <v>1231.367</v>
      </c>
      <c r="Y82" s="558">
        <v>1394.3220000000001</v>
      </c>
      <c r="Z82" s="558">
        <v>1192.0339999999997</v>
      </c>
      <c r="AA82" s="558">
        <v>1175.4020000000003</v>
      </c>
      <c r="AB82" s="558">
        <v>1331.7959999999998</v>
      </c>
      <c r="AC82" s="221">
        <v>1430.5320000000004</v>
      </c>
    </row>
    <row r="83" spans="2:29" x14ac:dyDescent="0.35">
      <c r="B83" s="506" t="s">
        <v>146</v>
      </c>
      <c r="C83" s="507"/>
      <c r="D83" s="532"/>
      <c r="E83" s="532"/>
      <c r="F83" s="532"/>
      <c r="G83" s="532"/>
      <c r="H83" s="532"/>
      <c r="I83" s="532"/>
      <c r="J83" s="520"/>
      <c r="K83" s="508"/>
      <c r="L83" s="508"/>
      <c r="M83" s="508"/>
      <c r="N83" s="508"/>
      <c r="O83" s="508"/>
      <c r="P83" s="508"/>
      <c r="Q83" s="508"/>
      <c r="R83" s="508"/>
      <c r="S83" s="508"/>
      <c r="T83" s="508"/>
      <c r="U83" s="508"/>
      <c r="V83" s="508"/>
      <c r="W83" s="506"/>
      <c r="X83" s="508"/>
      <c r="Y83" s="508"/>
      <c r="Z83" s="508"/>
      <c r="AA83" s="508"/>
      <c r="AB83" s="508"/>
      <c r="AC83" s="224"/>
    </row>
    <row r="84" spans="2:29" x14ac:dyDescent="0.35">
      <c r="B84" s="394" t="s">
        <v>130</v>
      </c>
      <c r="C84" s="395" t="s">
        <v>22</v>
      </c>
      <c r="D84" s="511">
        <v>0</v>
      </c>
      <c r="E84" s="512">
        <v>0</v>
      </c>
      <c r="F84" s="559">
        <v>741.90899999999999</v>
      </c>
      <c r="G84" s="559">
        <v>586.64300000000003</v>
      </c>
      <c r="H84" s="559">
        <v>638.55200000000002</v>
      </c>
      <c r="I84" s="559">
        <v>826.55200000000002</v>
      </c>
      <c r="J84" s="560">
        <v>1059.7139999999999</v>
      </c>
      <c r="K84" s="561">
        <v>148.803</v>
      </c>
      <c r="L84" s="561">
        <v>158.90899999999999</v>
      </c>
      <c r="M84" s="561">
        <v>154.31600000000003</v>
      </c>
      <c r="N84" s="561">
        <v>124.61500000000001</v>
      </c>
      <c r="O84" s="561">
        <v>129.85300000000001</v>
      </c>
      <c r="P84" s="561">
        <v>139.70400000000001</v>
      </c>
      <c r="Q84" s="561">
        <v>165.28576886000008</v>
      </c>
      <c r="R84" s="561">
        <v>203.70923113999993</v>
      </c>
      <c r="S84" s="559">
        <v>173.06200000000001</v>
      </c>
      <c r="T84" s="559">
        <v>165.68200000000002</v>
      </c>
      <c r="U84" s="559">
        <v>269.63600000000002</v>
      </c>
      <c r="V84" s="559">
        <v>218.17199999999991</v>
      </c>
      <c r="W84" s="562">
        <v>249.03100000000001</v>
      </c>
      <c r="X84" s="559">
        <v>234.93299999999999</v>
      </c>
      <c r="Y84" s="559">
        <v>286.56400000000002</v>
      </c>
      <c r="Z84" s="559">
        <v>289.18599999999992</v>
      </c>
      <c r="AA84" s="559">
        <v>292.01499999999999</v>
      </c>
      <c r="AB84" s="559">
        <v>303.72400000000005</v>
      </c>
      <c r="AC84" s="225">
        <v>358.19999999999993</v>
      </c>
    </row>
    <row r="85" spans="2:29" x14ac:dyDescent="0.35">
      <c r="B85" s="394" t="s">
        <v>131</v>
      </c>
      <c r="C85" s="395" t="s">
        <v>22</v>
      </c>
      <c r="D85" s="511">
        <v>0</v>
      </c>
      <c r="E85" s="512">
        <v>0</v>
      </c>
      <c r="F85" s="559">
        <v>1009.675</v>
      </c>
      <c r="G85" s="559">
        <v>1081.6179999999999</v>
      </c>
      <c r="H85" s="559">
        <v>1086.5329999999999</v>
      </c>
      <c r="I85" s="559">
        <v>1262.529</v>
      </c>
      <c r="J85" s="560">
        <v>1192.153</v>
      </c>
      <c r="K85" s="561">
        <v>260.483</v>
      </c>
      <c r="L85" s="561">
        <v>250.97899999999998</v>
      </c>
      <c r="M85" s="561">
        <v>289.30300000000005</v>
      </c>
      <c r="N85" s="561">
        <v>280.85299999999978</v>
      </c>
      <c r="O85" s="561">
        <v>263.32499999999999</v>
      </c>
      <c r="P85" s="561">
        <v>337.49799999999999</v>
      </c>
      <c r="Q85" s="561">
        <v>269.20699999999999</v>
      </c>
      <c r="R85" s="559">
        <v>216.50299999999993</v>
      </c>
      <c r="S85" s="559">
        <v>294.40100000000001</v>
      </c>
      <c r="T85" s="559">
        <v>296.85200000000003</v>
      </c>
      <c r="U85" s="559">
        <v>277.59800000000001</v>
      </c>
      <c r="V85" s="559">
        <v>393.67799999999988</v>
      </c>
      <c r="W85" s="562">
        <v>304.83</v>
      </c>
      <c r="X85" s="559">
        <v>257.33800000000002</v>
      </c>
      <c r="Y85" s="559">
        <v>304.09499999999997</v>
      </c>
      <c r="Z85" s="559">
        <v>325.89000000000004</v>
      </c>
      <c r="AA85" s="559">
        <v>325.51299999999998</v>
      </c>
      <c r="AB85" s="559">
        <v>330.88900000000007</v>
      </c>
      <c r="AC85" s="225">
        <v>375.27499999999981</v>
      </c>
    </row>
    <row r="86" spans="2:29" x14ac:dyDescent="0.35">
      <c r="B86" s="394" t="s">
        <v>132</v>
      </c>
      <c r="C86" s="395" t="s">
        <v>22</v>
      </c>
      <c r="D86" s="511">
        <v>0</v>
      </c>
      <c r="E86" s="512">
        <v>0</v>
      </c>
      <c r="F86" s="559">
        <v>168.55500000000001</v>
      </c>
      <c r="G86" s="559">
        <v>120.836</v>
      </c>
      <c r="H86" s="559">
        <v>647.79899999999998</v>
      </c>
      <c r="I86" s="559">
        <v>932.452</v>
      </c>
      <c r="J86" s="560">
        <v>2017.5409999999999</v>
      </c>
      <c r="K86" s="561">
        <v>24.808</v>
      </c>
      <c r="L86" s="561">
        <v>9.5760000000000005</v>
      </c>
      <c r="M86" s="561">
        <v>-6.9460000000000015</v>
      </c>
      <c r="N86" s="561">
        <v>93.397999999999996</v>
      </c>
      <c r="O86" s="561">
        <v>107.696</v>
      </c>
      <c r="P86" s="561">
        <v>132.596</v>
      </c>
      <c r="Q86" s="561">
        <v>220.71193155999998</v>
      </c>
      <c r="R86" s="561">
        <v>186.79506844000002</v>
      </c>
      <c r="S86" s="559">
        <v>289.51400000000001</v>
      </c>
      <c r="T86" s="559">
        <v>280.85699999999997</v>
      </c>
      <c r="U86" s="559">
        <v>318.22800000000001</v>
      </c>
      <c r="V86" s="559">
        <v>43.853000000000065</v>
      </c>
      <c r="W86" s="562">
        <v>434.49791626000001</v>
      </c>
      <c r="X86" s="559">
        <v>535.15708373999996</v>
      </c>
      <c r="Y86" s="559">
        <v>613.91599999999994</v>
      </c>
      <c r="Z86" s="559">
        <v>433.97</v>
      </c>
      <c r="AA86" s="559">
        <v>479.13299999999998</v>
      </c>
      <c r="AB86" s="559">
        <v>574.62799999999993</v>
      </c>
      <c r="AC86" s="225">
        <v>602.79600000000005</v>
      </c>
    </row>
    <row r="87" spans="2:29" x14ac:dyDescent="0.35">
      <c r="B87" s="394" t="s">
        <v>133</v>
      </c>
      <c r="C87" s="395" t="s">
        <v>22</v>
      </c>
      <c r="D87" s="511">
        <v>0</v>
      </c>
      <c r="E87" s="512">
        <v>0</v>
      </c>
      <c r="F87" s="559">
        <v>154.60599999999999</v>
      </c>
      <c r="G87" s="559">
        <v>188.38200000000001</v>
      </c>
      <c r="H87" s="559">
        <v>187.67</v>
      </c>
      <c r="I87" s="559">
        <v>15.664999999999992</v>
      </c>
      <c r="J87" s="560">
        <v>356.59500000000003</v>
      </c>
      <c r="K87" s="561">
        <v>38.859000000000002</v>
      </c>
      <c r="L87" s="561">
        <v>52.612999999999992</v>
      </c>
      <c r="M87" s="561">
        <v>52.410000000000011</v>
      </c>
      <c r="N87" s="561">
        <v>44.5</v>
      </c>
      <c r="O87" s="561">
        <v>99.676000000000002</v>
      </c>
      <c r="P87" s="561">
        <v>30.380999999999986</v>
      </c>
      <c r="Q87" s="561">
        <v>37.938000000000017</v>
      </c>
      <c r="R87" s="561">
        <v>19.674999999999983</v>
      </c>
      <c r="S87" s="559">
        <v>31.667999999999999</v>
      </c>
      <c r="T87" s="559">
        <v>21.185000000000002</v>
      </c>
      <c r="U87" s="559">
        <v>66.268000000000001</v>
      </c>
      <c r="V87" s="559">
        <v>-103.45600000000002</v>
      </c>
      <c r="W87" s="562">
        <v>92.888999999999996</v>
      </c>
      <c r="X87" s="559">
        <v>96.091999999999999</v>
      </c>
      <c r="Y87" s="559">
        <v>91.536000000000016</v>
      </c>
      <c r="Z87" s="559">
        <v>76.078000000000017</v>
      </c>
      <c r="AA87" s="559">
        <v>43.290999999999997</v>
      </c>
      <c r="AB87" s="559">
        <v>36.825000000000003</v>
      </c>
      <c r="AC87" s="225">
        <v>33.597999999999999</v>
      </c>
    </row>
    <row r="88" spans="2:29" x14ac:dyDescent="0.35">
      <c r="B88" s="394" t="s">
        <v>134</v>
      </c>
      <c r="C88" s="395" t="s">
        <v>22</v>
      </c>
      <c r="D88" s="511">
        <v>0</v>
      </c>
      <c r="E88" s="512">
        <v>0</v>
      </c>
      <c r="F88" s="559">
        <v>17.263999999999999</v>
      </c>
      <c r="G88" s="559">
        <v>171.67400000000001</v>
      </c>
      <c r="H88" s="559">
        <v>217.81200000000001</v>
      </c>
      <c r="I88" s="559">
        <v>251.26599999999999</v>
      </c>
      <c r="J88" s="560">
        <v>0</v>
      </c>
      <c r="K88" s="561">
        <v>10.72</v>
      </c>
      <c r="L88" s="561">
        <v>44.536999999999999</v>
      </c>
      <c r="M88" s="561">
        <v>22.213000000000001</v>
      </c>
      <c r="N88" s="561">
        <v>94.204000000000008</v>
      </c>
      <c r="O88" s="561">
        <v>57.597000000000001</v>
      </c>
      <c r="P88" s="561">
        <v>49.603999999999992</v>
      </c>
      <c r="Q88" s="561">
        <v>52.914000000000016</v>
      </c>
      <c r="R88" s="561">
        <v>57.697000000000003</v>
      </c>
      <c r="S88" s="559">
        <v>58.518000000000001</v>
      </c>
      <c r="T88" s="559">
        <v>67.346999999999994</v>
      </c>
      <c r="U88" s="559">
        <v>46.673999999999999</v>
      </c>
      <c r="V88" s="559">
        <v>78.727000000000004</v>
      </c>
      <c r="W88" s="562">
        <v>0</v>
      </c>
      <c r="X88" s="559">
        <v>0</v>
      </c>
      <c r="Y88" s="559">
        <v>0</v>
      </c>
      <c r="Z88" s="559">
        <v>0</v>
      </c>
      <c r="AA88" s="559">
        <v>0</v>
      </c>
      <c r="AB88" s="559">
        <v>0</v>
      </c>
      <c r="AC88" s="225">
        <v>0</v>
      </c>
    </row>
    <row r="89" spans="2:29" x14ac:dyDescent="0.35">
      <c r="B89" s="394" t="s">
        <v>135</v>
      </c>
      <c r="C89" s="395" t="s">
        <v>22</v>
      </c>
      <c r="D89" s="511">
        <v>0</v>
      </c>
      <c r="E89" s="512">
        <v>0</v>
      </c>
      <c r="F89" s="559">
        <v>-543.38699999999994</v>
      </c>
      <c r="G89" s="559">
        <v>-469.142</v>
      </c>
      <c r="H89" s="559">
        <v>-521.09100000000001</v>
      </c>
      <c r="I89" s="559">
        <v>-533.98199999999997</v>
      </c>
      <c r="J89" s="560">
        <v>-118.81500000000005</v>
      </c>
      <c r="K89" s="561">
        <v>-90.299000000000007</v>
      </c>
      <c r="L89" s="561">
        <v>-102.149</v>
      </c>
      <c r="M89" s="561">
        <v>-104.67799999999997</v>
      </c>
      <c r="N89" s="561">
        <v>-172.01600000000002</v>
      </c>
      <c r="O89" s="561">
        <v>-112.85</v>
      </c>
      <c r="P89" s="561">
        <v>-137.464</v>
      </c>
      <c r="Q89" s="561">
        <v>-132.07000000000002</v>
      </c>
      <c r="R89" s="561">
        <v>-138.70699999999999</v>
      </c>
      <c r="S89" s="559">
        <v>-127.212</v>
      </c>
      <c r="T89" s="559">
        <v>-124.64399999999999</v>
      </c>
      <c r="U89" s="559">
        <v>-196.84399999999999</v>
      </c>
      <c r="V89" s="559">
        <v>-85.281999999999982</v>
      </c>
      <c r="W89" s="562">
        <v>-21.409916260000003</v>
      </c>
      <c r="X89" s="559">
        <v>-33.915083739999986</v>
      </c>
      <c r="Y89" s="559">
        <v>-126.46899999999998</v>
      </c>
      <c r="Z89" s="559">
        <v>62.978999999999942</v>
      </c>
      <c r="AA89" s="559">
        <v>-21.159000000000006</v>
      </c>
      <c r="AB89" s="559">
        <v>-60.733999999999995</v>
      </c>
      <c r="AC89" s="225">
        <v>-168.702</v>
      </c>
    </row>
    <row r="90" spans="2:29" x14ac:dyDescent="0.35">
      <c r="B90" s="490" t="s">
        <v>127</v>
      </c>
      <c r="C90" s="444" t="s">
        <v>22</v>
      </c>
      <c r="D90" s="513">
        <v>0</v>
      </c>
      <c r="E90" s="495">
        <v>0</v>
      </c>
      <c r="F90" s="563">
        <v>-2.077</v>
      </c>
      <c r="G90" s="563">
        <v>-79.239000000000004</v>
      </c>
      <c r="H90" s="563">
        <v>-82.183999999999997</v>
      </c>
      <c r="I90" s="563">
        <v>-86.35</v>
      </c>
      <c r="J90" s="560">
        <v>2.0650000000000013</v>
      </c>
      <c r="K90" s="564">
        <v>-0.52400000000000002</v>
      </c>
      <c r="L90" s="564">
        <v>-37.744</v>
      </c>
      <c r="M90" s="564">
        <v>-15.481999999999999</v>
      </c>
      <c r="N90" s="564">
        <v>-25.489000000000004</v>
      </c>
      <c r="O90" s="564">
        <v>-20.805</v>
      </c>
      <c r="P90" s="564">
        <v>-20.436</v>
      </c>
      <c r="Q90" s="564">
        <v>-20.352000000000004</v>
      </c>
      <c r="R90" s="564">
        <v>-20.590999999999994</v>
      </c>
      <c r="S90" s="565">
        <v>-21.077999999999999</v>
      </c>
      <c r="T90" s="565">
        <v>-21.086000000000002</v>
      </c>
      <c r="U90" s="565">
        <v>-22.574000000000002</v>
      </c>
      <c r="V90" s="565">
        <v>-21.611999999999995</v>
      </c>
      <c r="W90" s="566">
        <v>-20.524999999999999</v>
      </c>
      <c r="X90" s="565">
        <v>-19.600999999999999</v>
      </c>
      <c r="Y90" s="559">
        <v>42.665999999999997</v>
      </c>
      <c r="Z90" s="559">
        <v>-0.47499999999999787</v>
      </c>
      <c r="AA90" s="559">
        <v>16.754000000000001</v>
      </c>
      <c r="AB90" s="559">
        <v>-16.556000000000001</v>
      </c>
      <c r="AC90" s="225">
        <v>2.8679999999999986</v>
      </c>
    </row>
    <row r="91" spans="2:29" x14ac:dyDescent="0.35">
      <c r="B91" s="515" t="s">
        <v>147</v>
      </c>
      <c r="C91" s="407" t="s">
        <v>22</v>
      </c>
      <c r="D91" s="513">
        <v>0</v>
      </c>
      <c r="E91" s="495">
        <v>0</v>
      </c>
      <c r="F91" s="567">
        <v>1546.5450000000001</v>
      </c>
      <c r="G91" s="567">
        <v>1600.7720000000002</v>
      </c>
      <c r="H91" s="555">
        <v>2175.0909999999999</v>
      </c>
      <c r="I91" s="556">
        <v>2668.1320000000005</v>
      </c>
      <c r="J91" s="568">
        <v>4509.2529999999997</v>
      </c>
      <c r="K91" s="556">
        <v>392.85</v>
      </c>
      <c r="L91" s="556">
        <v>376.721</v>
      </c>
      <c r="M91" s="556">
        <v>391.13600000000019</v>
      </c>
      <c r="N91" s="556">
        <v>440.06499999999971</v>
      </c>
      <c r="O91" s="556">
        <v>524.49200000000008</v>
      </c>
      <c r="P91" s="556">
        <v>531.88299999999992</v>
      </c>
      <c r="Q91" s="556">
        <v>593.63470042000006</v>
      </c>
      <c r="R91" s="556">
        <v>525.08129957999984</v>
      </c>
      <c r="S91" s="556">
        <v>698.87300000000016</v>
      </c>
      <c r="T91" s="556">
        <v>686.19299999999998</v>
      </c>
      <c r="U91" s="556">
        <v>758.98599999999999</v>
      </c>
      <c r="V91" s="556">
        <v>524.07999999999981</v>
      </c>
      <c r="W91" s="557">
        <v>1039.3129999999999</v>
      </c>
      <c r="X91" s="556">
        <v>1070.0039999999999</v>
      </c>
      <c r="Y91" s="569">
        <v>1212.3079999999998</v>
      </c>
      <c r="Z91" s="569">
        <v>1187.6280000000002</v>
      </c>
      <c r="AA91" s="569">
        <v>1135.547</v>
      </c>
      <c r="AB91" s="569">
        <v>1168.7760000000001</v>
      </c>
      <c r="AC91" s="221">
        <v>1204.0349999999996</v>
      </c>
    </row>
    <row r="92" spans="2:29" x14ac:dyDescent="0.35">
      <c r="B92" s="506" t="s">
        <v>148</v>
      </c>
      <c r="C92" s="507"/>
      <c r="D92" s="532"/>
      <c r="E92" s="532"/>
      <c r="F92" s="532"/>
      <c r="G92" s="532"/>
      <c r="H92" s="532"/>
      <c r="I92" s="532"/>
      <c r="J92" s="533"/>
      <c r="K92" s="508"/>
      <c r="L92" s="508"/>
      <c r="M92" s="508"/>
      <c r="N92" s="508"/>
      <c r="O92" s="508"/>
      <c r="P92" s="508"/>
      <c r="Q92" s="508"/>
      <c r="R92" s="508"/>
      <c r="S92" s="508"/>
      <c r="T92" s="508"/>
      <c r="U92" s="508"/>
      <c r="V92" s="508"/>
      <c r="W92" s="506"/>
      <c r="X92" s="508"/>
      <c r="Y92" s="508"/>
      <c r="Z92" s="508"/>
      <c r="AA92" s="508"/>
      <c r="AB92" s="508"/>
      <c r="AC92" s="224"/>
    </row>
    <row r="93" spans="2:29" x14ac:dyDescent="0.35">
      <c r="B93" s="394" t="s">
        <v>130</v>
      </c>
      <c r="C93" s="395" t="s">
        <v>44</v>
      </c>
      <c r="D93" s="534">
        <v>0</v>
      </c>
      <c r="E93" s="535">
        <v>0</v>
      </c>
      <c r="F93" s="523">
        <v>0.77931617647058826</v>
      </c>
      <c r="G93" s="523">
        <v>0.55197458054512205</v>
      </c>
      <c r="H93" s="523">
        <v>0.56242051007430216</v>
      </c>
      <c r="I93" s="523">
        <v>0.51905075890306007</v>
      </c>
      <c r="J93" s="524">
        <v>0.44844913214369142</v>
      </c>
      <c r="K93" s="525">
        <v>0.59585552396588315</v>
      </c>
      <c r="L93" s="525">
        <v>0.57496146637624745</v>
      </c>
      <c r="M93" s="525">
        <v>0.55267408503063942</v>
      </c>
      <c r="N93" s="525">
        <v>0.48398121788573045</v>
      </c>
      <c r="O93" s="525">
        <v>0.51387245493579226</v>
      </c>
      <c r="P93" s="525">
        <v>0.55586922552799656</v>
      </c>
      <c r="Q93" s="525">
        <v>0.58168006522676297</v>
      </c>
      <c r="R93" s="525">
        <v>0.58673596946391127</v>
      </c>
      <c r="S93" s="525">
        <v>0.55138641526506449</v>
      </c>
      <c r="T93" s="525">
        <v>0.53981969301546662</v>
      </c>
      <c r="U93" s="525">
        <v>0.55376286669569297</v>
      </c>
      <c r="V93" s="525">
        <v>0.45009345485903346</v>
      </c>
      <c r="W93" s="526">
        <v>0.4408244692620738</v>
      </c>
      <c r="X93" s="525">
        <v>0.41754954705170388</v>
      </c>
      <c r="Y93" s="525">
        <v>0.47512020426434987</v>
      </c>
      <c r="Z93" s="525">
        <v>0.45731518321957887</v>
      </c>
      <c r="AA93" s="525">
        <v>0.41516792111077305</v>
      </c>
      <c r="AB93" s="525">
        <v>0.41267464595258901</v>
      </c>
      <c r="AC93" s="222">
        <v>0.5022377763569672</v>
      </c>
    </row>
    <row r="94" spans="2:29" x14ac:dyDescent="0.35">
      <c r="B94" s="394" t="s">
        <v>131</v>
      </c>
      <c r="C94" s="395" t="s">
        <v>44</v>
      </c>
      <c r="D94" s="534">
        <v>0</v>
      </c>
      <c r="E94" s="535">
        <v>0</v>
      </c>
      <c r="F94" s="523">
        <v>0.65080448567962634</v>
      </c>
      <c r="G94" s="523">
        <v>0.68965213826224059</v>
      </c>
      <c r="H94" s="523">
        <v>0.65545321720329952</v>
      </c>
      <c r="I94" s="523">
        <v>0.709151694314054</v>
      </c>
      <c r="J94" s="524">
        <v>0.60403496265040035</v>
      </c>
      <c r="K94" s="525">
        <v>0.68713431780651357</v>
      </c>
      <c r="L94" s="525">
        <v>0.67620710373238269</v>
      </c>
      <c r="M94" s="525">
        <v>0.75967638594206266</v>
      </c>
      <c r="N94" s="525">
        <v>0.6422638730716278</v>
      </c>
      <c r="O94" s="525">
        <v>0.69121248631749699</v>
      </c>
      <c r="P94" s="525">
        <v>0.6870971550955427</v>
      </c>
      <c r="Q94" s="525">
        <v>0.72992619586024376</v>
      </c>
      <c r="R94" s="525">
        <v>0.51954942610381705</v>
      </c>
      <c r="S94" s="525">
        <v>0.68426520764961274</v>
      </c>
      <c r="T94" s="525">
        <v>0.67468203811688687</v>
      </c>
      <c r="U94" s="525">
        <v>0.62832555465521067</v>
      </c>
      <c r="V94" s="525">
        <v>0.84065522084956512</v>
      </c>
      <c r="W94" s="526">
        <v>0.66144879484085994</v>
      </c>
      <c r="X94" s="525">
        <v>0.54660656935546914</v>
      </c>
      <c r="Y94" s="525">
        <v>0.59390654753185868</v>
      </c>
      <c r="Z94" s="525">
        <v>0.61490999660364565</v>
      </c>
      <c r="AA94" s="525">
        <v>0.61996335601045227</v>
      </c>
      <c r="AB94" s="525">
        <v>0.59621788172546786</v>
      </c>
      <c r="AC94" s="222">
        <v>0.62584113949699205</v>
      </c>
    </row>
    <row r="95" spans="2:29" x14ac:dyDescent="0.35">
      <c r="B95" s="394" t="s">
        <v>132</v>
      </c>
      <c r="C95" s="395" t="s">
        <v>44</v>
      </c>
      <c r="D95" s="534">
        <v>0</v>
      </c>
      <c r="E95" s="535">
        <v>0</v>
      </c>
      <c r="F95" s="523">
        <v>0.45899652801416024</v>
      </c>
      <c r="G95" s="523">
        <v>0.19918897533957536</v>
      </c>
      <c r="H95" s="523">
        <v>0.30262977175195721</v>
      </c>
      <c r="I95" s="523">
        <v>0.14825053770415905</v>
      </c>
      <c r="J95" s="524">
        <v>0.25031383195579771</v>
      </c>
      <c r="K95" s="525">
        <v>0.20280897957848956</v>
      </c>
      <c r="L95" s="525">
        <v>7.4903788992835021E-2</v>
      </c>
      <c r="M95" s="525">
        <v>-5.2186718157161215E-2</v>
      </c>
      <c r="N95" s="525">
        <v>0.41810327461557423</v>
      </c>
      <c r="O95" s="525">
        <v>0.42241511180492092</v>
      </c>
      <c r="P95" s="525">
        <v>0.35162958444933567</v>
      </c>
      <c r="Q95" s="525">
        <v>0.32868951784982708</v>
      </c>
      <c r="R95" s="525">
        <v>0.22316349430810181</v>
      </c>
      <c r="S95" s="525">
        <v>0.31636794380615396</v>
      </c>
      <c r="T95" s="525">
        <v>0.24209076388787129</v>
      </c>
      <c r="U95" s="525">
        <v>0.13027923236175629</v>
      </c>
      <c r="V95" s="525">
        <v>2.4750619993069212E-2</v>
      </c>
      <c r="W95" s="526">
        <v>0.25093962875162906</v>
      </c>
      <c r="X95" s="525">
        <v>0.2683729064818397</v>
      </c>
      <c r="Y95" s="525">
        <v>0.28177001483396241</v>
      </c>
      <c r="Z95" s="525">
        <v>0.20131298539962453</v>
      </c>
      <c r="AA95" s="525">
        <v>0.2105318430000237</v>
      </c>
      <c r="AB95" s="525">
        <v>0.24350924387410858</v>
      </c>
      <c r="AC95" s="222">
        <v>0.19815896346526707</v>
      </c>
    </row>
    <row r="96" spans="2:29" x14ac:dyDescent="0.35">
      <c r="B96" s="394" t="s">
        <v>133</v>
      </c>
      <c r="C96" s="395" t="s">
        <v>44</v>
      </c>
      <c r="D96" s="534">
        <v>0</v>
      </c>
      <c r="E96" s="535">
        <v>0</v>
      </c>
      <c r="F96" s="523">
        <v>0.27569960964875517</v>
      </c>
      <c r="G96" s="523">
        <v>0.31053445382584011</v>
      </c>
      <c r="H96" s="523">
        <v>0.35300003950019088</v>
      </c>
      <c r="I96" s="523">
        <v>8.0947371031951047E-3</v>
      </c>
      <c r="J96" s="524">
        <v>7.6177054534221841E-2</v>
      </c>
      <c r="K96" s="525">
        <v>0.27078499007003243</v>
      </c>
      <c r="L96" s="525">
        <v>0.37981966633218056</v>
      </c>
      <c r="M96" s="525">
        <v>0.33979732752416714</v>
      </c>
      <c r="N96" s="525">
        <v>0.26119162073802765</v>
      </c>
      <c r="O96" s="525">
        <v>0.69664523343584006</v>
      </c>
      <c r="P96" s="525">
        <v>0.24804056039972555</v>
      </c>
      <c r="Q96" s="525">
        <v>0.2875921040662241</v>
      </c>
      <c r="R96" s="525">
        <v>0.14664997055820145</v>
      </c>
      <c r="S96" s="525">
        <v>0.2272045687719273</v>
      </c>
      <c r="T96" s="525">
        <v>0.16727068874308143</v>
      </c>
      <c r="U96" s="525">
        <v>7.7733268426578142E-2</v>
      </c>
      <c r="V96" s="525">
        <v>-0.12668014414617393</v>
      </c>
      <c r="W96" s="526">
        <v>8.5926146565368497E-2</v>
      </c>
      <c r="X96" s="525">
        <v>8.8996240730330037E-2</v>
      </c>
      <c r="Y96" s="525">
        <v>7.2358815489605391E-2</v>
      </c>
      <c r="Z96" s="525">
        <v>6.0603453563613414E-2</v>
      </c>
      <c r="AA96" s="525">
        <v>3.9382485251240627E-2</v>
      </c>
      <c r="AB96" s="525">
        <v>3.2596226361650375E-2</v>
      </c>
      <c r="AC96" s="222">
        <v>3.020707463030093E-2</v>
      </c>
    </row>
    <row r="97" spans="2:29" x14ac:dyDescent="0.35">
      <c r="B97" s="394" t="s">
        <v>134</v>
      </c>
      <c r="C97" s="395" t="s">
        <v>44</v>
      </c>
      <c r="D97" s="534">
        <v>0</v>
      </c>
      <c r="E97" s="535">
        <v>0</v>
      </c>
      <c r="F97" s="523">
        <v>0.17651268838312578</v>
      </c>
      <c r="G97" s="523">
        <v>0.47724739169958608</v>
      </c>
      <c r="H97" s="523">
        <v>0.54428235153005389</v>
      </c>
      <c r="I97" s="523">
        <v>0.55367129554138439</v>
      </c>
      <c r="J97" s="524">
        <v>0</v>
      </c>
      <c r="K97" s="525">
        <v>0.24480474994290899</v>
      </c>
      <c r="L97" s="525">
        <v>0.55861178005217738</v>
      </c>
      <c r="M97" s="525">
        <v>0.36435659804806042</v>
      </c>
      <c r="N97" s="525">
        <v>0.53758973715146607</v>
      </c>
      <c r="O97" s="525">
        <v>0.56233341469367837</v>
      </c>
      <c r="P97" s="525">
        <v>0.53635803336829468</v>
      </c>
      <c r="Q97" s="525">
        <v>0.58795293176439245</v>
      </c>
      <c r="R97" s="525">
        <v>0.50050747330343437</v>
      </c>
      <c r="S97" s="525">
        <v>0.58209489704565798</v>
      </c>
      <c r="T97" s="525">
        <v>0.57668496270861347</v>
      </c>
      <c r="U97" s="525">
        <v>0.46706694686280392</v>
      </c>
      <c r="V97" s="525">
        <v>0.57643785465861253</v>
      </c>
      <c r="W97" s="526">
        <v>0</v>
      </c>
      <c r="X97" s="525">
        <v>0</v>
      </c>
      <c r="Y97" s="525">
        <v>0</v>
      </c>
      <c r="Z97" s="525">
        <v>0</v>
      </c>
      <c r="AA97" s="525">
        <v>0</v>
      </c>
      <c r="AB97" s="525">
        <v>0</v>
      </c>
      <c r="AC97" s="222">
        <v>0</v>
      </c>
    </row>
    <row r="98" spans="2:29" x14ac:dyDescent="0.35">
      <c r="B98" s="394" t="s">
        <v>135</v>
      </c>
      <c r="C98" s="395" t="s">
        <v>44</v>
      </c>
      <c r="D98" s="534">
        <v>0</v>
      </c>
      <c r="E98" s="570">
        <v>0</v>
      </c>
      <c r="F98" s="571">
        <v>0</v>
      </c>
      <c r="G98" s="572">
        <v>0</v>
      </c>
      <c r="H98" s="572">
        <v>0</v>
      </c>
      <c r="I98" s="572">
        <v>0</v>
      </c>
      <c r="J98" s="573">
        <v>-2.6349153618127008E-2</v>
      </c>
      <c r="K98" s="574">
        <v>0</v>
      </c>
      <c r="L98" s="574">
        <v>0</v>
      </c>
      <c r="M98" s="574">
        <v>0</v>
      </c>
      <c r="N98" s="574">
        <v>0</v>
      </c>
      <c r="O98" s="574">
        <v>0</v>
      </c>
      <c r="P98" s="574">
        <v>0</v>
      </c>
      <c r="Q98" s="574">
        <v>0</v>
      </c>
      <c r="R98" s="574">
        <v>0</v>
      </c>
      <c r="S98" s="574">
        <v>0</v>
      </c>
      <c r="T98" s="574">
        <v>0</v>
      </c>
      <c r="U98" s="574">
        <v>0</v>
      </c>
      <c r="V98" s="574">
        <v>0</v>
      </c>
      <c r="W98" s="575">
        <v>-2.0600065870435572E-2</v>
      </c>
      <c r="X98" s="574">
        <v>-3.1696221453377735E-2</v>
      </c>
      <c r="Y98" s="576">
        <v>-0.10432084915714489</v>
      </c>
      <c r="Z98" s="576">
        <v>5.3029231375481156E-2</v>
      </c>
      <c r="AA98" s="576">
        <v>-1.863331064236003E-2</v>
      </c>
      <c r="AB98" s="576">
        <v>-5.1963763800762501E-2</v>
      </c>
      <c r="AC98" s="226">
        <v>-0.14011386712180299</v>
      </c>
    </row>
    <row r="99" spans="2:29" x14ac:dyDescent="0.35">
      <c r="B99" s="490" t="s">
        <v>127</v>
      </c>
      <c r="C99" s="491" t="s">
        <v>44</v>
      </c>
      <c r="D99" s="538">
        <v>0</v>
      </c>
      <c r="E99" s="577">
        <v>0</v>
      </c>
      <c r="F99" s="572">
        <v>0</v>
      </c>
      <c r="G99" s="572">
        <v>0</v>
      </c>
      <c r="H99" s="572">
        <v>0</v>
      </c>
      <c r="I99" s="572">
        <v>0</v>
      </c>
      <c r="J99" s="573">
        <v>0</v>
      </c>
      <c r="K99" s="574">
        <v>0</v>
      </c>
      <c r="L99" s="574">
        <v>0</v>
      </c>
      <c r="M99" s="574">
        <v>0</v>
      </c>
      <c r="N99" s="574">
        <v>0</v>
      </c>
      <c r="O99" s="574">
        <v>0</v>
      </c>
      <c r="P99" s="574">
        <v>0</v>
      </c>
      <c r="Q99" s="574">
        <v>0</v>
      </c>
      <c r="R99" s="574">
        <v>0</v>
      </c>
      <c r="S99" s="574">
        <v>0</v>
      </c>
      <c r="T99" s="574">
        <v>0</v>
      </c>
      <c r="U99" s="574">
        <v>0</v>
      </c>
      <c r="V99" s="574">
        <v>0</v>
      </c>
      <c r="W99" s="575">
        <v>0</v>
      </c>
      <c r="X99" s="574">
        <v>0</v>
      </c>
      <c r="Y99" s="576">
        <v>0</v>
      </c>
      <c r="Z99" s="576">
        <v>0</v>
      </c>
      <c r="AA99" s="576">
        <v>0</v>
      </c>
      <c r="AB99" s="576">
        <v>0</v>
      </c>
      <c r="AC99" s="226">
        <v>0</v>
      </c>
    </row>
    <row r="100" spans="2:29" ht="15.75" customHeight="1" x14ac:dyDescent="0.35">
      <c r="B100" s="515" t="s">
        <v>149</v>
      </c>
      <c r="C100" s="407"/>
      <c r="D100" s="578"/>
      <c r="E100" s="579"/>
      <c r="F100" s="580">
        <v>0.45169144983041259</v>
      </c>
      <c r="G100" s="580">
        <v>0.40943360949100494</v>
      </c>
      <c r="H100" s="580">
        <v>0.39562675205298953</v>
      </c>
      <c r="I100" s="580">
        <v>0.22846471259653406</v>
      </c>
      <c r="J100" s="581">
        <v>0.26085687108140077</v>
      </c>
      <c r="K100" s="582">
        <v>0.43170329670329671</v>
      </c>
      <c r="L100" s="582">
        <v>0.40876844618055552</v>
      </c>
      <c r="M100" s="582">
        <v>0.40769323777241345</v>
      </c>
      <c r="N100" s="582">
        <v>0.39339111156801293</v>
      </c>
      <c r="O100" s="582">
        <v>0.50072515312235966</v>
      </c>
      <c r="P100" s="582">
        <v>0.42840057136172977</v>
      </c>
      <c r="Q100" s="582">
        <v>0.40489991686941179</v>
      </c>
      <c r="R100" s="582">
        <v>0.3012881082380644</v>
      </c>
      <c r="S100" s="582">
        <v>0.38465069406567115</v>
      </c>
      <c r="T100" s="582">
        <v>0.33310377078035069</v>
      </c>
      <c r="U100" s="582">
        <v>0.17919652838688277</v>
      </c>
      <c r="V100" s="582">
        <v>0.14696025308517657</v>
      </c>
      <c r="W100" s="583">
        <v>0.2673007081206909</v>
      </c>
      <c r="X100" s="582">
        <v>0.25591214640607407</v>
      </c>
      <c r="Y100" s="582">
        <v>0.26030185626227631</v>
      </c>
      <c r="Z100" s="582">
        <v>0.26046312919464926</v>
      </c>
      <c r="AA100" s="582">
        <v>0.24702951418234437</v>
      </c>
      <c r="AB100" s="582">
        <v>0.24218191990302587</v>
      </c>
      <c r="AC100" s="227">
        <v>0.22346201265493168</v>
      </c>
    </row>
    <row r="101" spans="2:29" x14ac:dyDescent="0.35">
      <c r="B101" s="506" t="s">
        <v>150</v>
      </c>
      <c r="C101" s="507"/>
      <c r="D101" s="532"/>
      <c r="E101" s="532"/>
      <c r="F101" s="532"/>
      <c r="G101" s="532"/>
      <c r="H101" s="532"/>
      <c r="I101" s="532"/>
      <c r="J101" s="533"/>
      <c r="K101" s="508"/>
      <c r="L101" s="508"/>
      <c r="M101" s="508"/>
      <c r="N101" s="508"/>
      <c r="O101" s="508"/>
      <c r="P101" s="508"/>
      <c r="Q101" s="508"/>
      <c r="R101" s="508"/>
      <c r="S101" s="508"/>
      <c r="T101" s="508"/>
      <c r="U101" s="508"/>
      <c r="V101" s="508"/>
      <c r="W101" s="506"/>
      <c r="X101" s="508"/>
      <c r="Y101" s="508"/>
      <c r="Z101" s="508"/>
      <c r="AA101" s="508"/>
      <c r="AB101" s="508"/>
      <c r="AC101" s="224"/>
    </row>
    <row r="102" spans="2:29" ht="15" customHeight="1" x14ac:dyDescent="0.35">
      <c r="B102" s="394" t="s">
        <v>130</v>
      </c>
      <c r="C102" s="395" t="s">
        <v>44</v>
      </c>
      <c r="D102" s="511">
        <v>0</v>
      </c>
      <c r="E102" s="512">
        <v>0</v>
      </c>
      <c r="F102" s="525">
        <v>0.4797202797202797</v>
      </c>
      <c r="G102" s="525">
        <v>0.36647505078799475</v>
      </c>
      <c r="H102" s="525">
        <v>0.29357484353528202</v>
      </c>
      <c r="I102" s="522">
        <v>0.30978677216869327</v>
      </c>
      <c r="J102" s="524">
        <v>0.23500876974523272</v>
      </c>
      <c r="K102" s="525">
        <v>0.37877815960290184</v>
      </c>
      <c r="L102" s="525">
        <v>0.42182145407343896</v>
      </c>
      <c r="M102" s="525">
        <v>0.39453284790967835</v>
      </c>
      <c r="N102" s="525">
        <v>0.28317407655687249</v>
      </c>
      <c r="O102" s="525">
        <v>0.24760221340014715</v>
      </c>
      <c r="P102" s="525">
        <v>0.26265926904977227</v>
      </c>
      <c r="Q102" s="525">
        <v>0.27843009976178856</v>
      </c>
      <c r="R102" s="525">
        <v>0.38795750544333257</v>
      </c>
      <c r="S102" s="525">
        <v>0.24763011305344457</v>
      </c>
      <c r="T102" s="525">
        <v>0.24145102033975868</v>
      </c>
      <c r="U102" s="525">
        <v>0.35525819975599027</v>
      </c>
      <c r="V102" s="525">
        <v>0.41629522210349562</v>
      </c>
      <c r="W102" s="526">
        <v>0.23961116622230266</v>
      </c>
      <c r="X102" s="525">
        <v>0.21956273060661458</v>
      </c>
      <c r="Y102" s="525">
        <v>0.23637887401551427</v>
      </c>
      <c r="Z102" s="525">
        <v>0.24349880602343485</v>
      </c>
      <c r="AA102" s="525">
        <v>0.2571580040280147</v>
      </c>
      <c r="AB102" s="525">
        <v>0.25986502118455551</v>
      </c>
      <c r="AC102" s="222">
        <v>0.29749965740198586</v>
      </c>
    </row>
    <row r="103" spans="2:29" ht="15" customHeight="1" x14ac:dyDescent="0.35">
      <c r="B103" s="394" t="s">
        <v>131</v>
      </c>
      <c r="C103" s="395" t="s">
        <v>44</v>
      </c>
      <c r="D103" s="511">
        <v>0</v>
      </c>
      <c r="E103" s="512">
        <v>0</v>
      </c>
      <c r="F103" s="525">
        <v>0.65285846839244888</v>
      </c>
      <c r="G103" s="525">
        <v>0.67568523187561991</v>
      </c>
      <c r="H103" s="525">
        <v>0.49953450223461915</v>
      </c>
      <c r="I103" s="522">
        <v>0.47318835799728043</v>
      </c>
      <c r="J103" s="524">
        <v>0.26437926636629167</v>
      </c>
      <c r="K103" s="525">
        <v>0.66305969199439985</v>
      </c>
      <c r="L103" s="525">
        <v>0.66621982846722105</v>
      </c>
      <c r="M103" s="525">
        <v>0.73964810193896724</v>
      </c>
      <c r="N103" s="525">
        <v>0.63820799200118161</v>
      </c>
      <c r="O103" s="525">
        <v>0.50210509455764396</v>
      </c>
      <c r="P103" s="525">
        <v>0.63453428667582912</v>
      </c>
      <c r="Q103" s="525">
        <v>0.45348932569058792</v>
      </c>
      <c r="R103" s="525">
        <v>0.41232281586332553</v>
      </c>
      <c r="S103" s="525">
        <v>0.42125107136775913</v>
      </c>
      <c r="T103" s="525">
        <v>0.43260715279811951</v>
      </c>
      <c r="U103" s="525">
        <v>0.36574851183025775</v>
      </c>
      <c r="V103" s="525">
        <v>0.75117920928102588</v>
      </c>
      <c r="W103" s="526">
        <v>0.29329951612266952</v>
      </c>
      <c r="X103" s="525">
        <v>0.24050190466577701</v>
      </c>
      <c r="Y103" s="525">
        <v>0.25083972059905568</v>
      </c>
      <c r="Z103" s="525">
        <v>0.27440410633632756</v>
      </c>
      <c r="AA103" s="525">
        <v>0.28665744350520056</v>
      </c>
      <c r="AB103" s="525">
        <v>0.2831072848860689</v>
      </c>
      <c r="AC103" s="222">
        <v>0.31168113883732607</v>
      </c>
    </row>
    <row r="104" spans="2:29" ht="15" customHeight="1" x14ac:dyDescent="0.35">
      <c r="B104" s="394" t="s">
        <v>132</v>
      </c>
      <c r="C104" s="395" t="s">
        <v>44</v>
      </c>
      <c r="D104" s="511">
        <v>0</v>
      </c>
      <c r="E104" s="512">
        <v>0</v>
      </c>
      <c r="F104" s="525">
        <v>0.10898809927936141</v>
      </c>
      <c r="G104" s="525">
        <v>7.548607796738073E-2</v>
      </c>
      <c r="H104" s="525">
        <v>0.29782615991698741</v>
      </c>
      <c r="I104" s="522">
        <v>0.34947746213455699</v>
      </c>
      <c r="J104" s="524">
        <v>0.44742244447140128</v>
      </c>
      <c r="K104" s="525">
        <v>6.314878452335497E-2</v>
      </c>
      <c r="L104" s="525">
        <v>2.5419342165687607E-2</v>
      </c>
      <c r="M104" s="525">
        <v>-1.7758529002699822E-2</v>
      </c>
      <c r="N104" s="525">
        <v>0.21223682865031315</v>
      </c>
      <c r="O104" s="525">
        <v>0.20535349952902318</v>
      </c>
      <c r="P104" s="525">
        <v>0.24929542775384816</v>
      </c>
      <c r="Q104" s="525">
        <v>0.37179755732581837</v>
      </c>
      <c r="R104" s="525">
        <v>0.35574504098586829</v>
      </c>
      <c r="S104" s="525">
        <v>0.41425838457058711</v>
      </c>
      <c r="T104" s="525">
        <v>0.40929738426361095</v>
      </c>
      <c r="U104" s="525">
        <v>0.41928046103617195</v>
      </c>
      <c r="V104" s="525">
        <v>8.3676156312013583E-2</v>
      </c>
      <c r="W104" s="526">
        <v>0.41806262046178577</v>
      </c>
      <c r="X104" s="525">
        <v>0.50014493753294376</v>
      </c>
      <c r="Y104" s="525">
        <v>0.50640266334957784</v>
      </c>
      <c r="Z104" s="525">
        <v>0.36540903380519824</v>
      </c>
      <c r="AA104" s="525">
        <v>0.42194026315071059</v>
      </c>
      <c r="AB104" s="525">
        <v>0.49164938362868499</v>
      </c>
      <c r="AC104" s="222">
        <v>0.50064657588857486</v>
      </c>
    </row>
    <row r="105" spans="2:29" ht="15" customHeight="1" x14ac:dyDescent="0.35">
      <c r="B105" s="394" t="s">
        <v>133</v>
      </c>
      <c r="C105" s="395" t="s">
        <v>44</v>
      </c>
      <c r="D105" s="511">
        <v>0</v>
      </c>
      <c r="E105" s="512">
        <v>0</v>
      </c>
      <c r="F105" s="525">
        <v>9.9968639774465004E-2</v>
      </c>
      <c r="G105" s="525">
        <v>0.11768196845022276</v>
      </c>
      <c r="H105" s="525">
        <v>8.6281447534838768E-2</v>
      </c>
      <c r="I105" s="522">
        <v>5.8711488037323451E-3</v>
      </c>
      <c r="J105" s="524">
        <v>7.9080725787619363E-2</v>
      </c>
      <c r="K105" s="525">
        <v>9.8915616647575408E-2</v>
      </c>
      <c r="L105" s="525">
        <v>0.13966038527185901</v>
      </c>
      <c r="M105" s="525">
        <v>0.13399431399820008</v>
      </c>
      <c r="N105" s="525">
        <v>0.10112142524399811</v>
      </c>
      <c r="O105" s="525">
        <v>0.19006105536932583</v>
      </c>
      <c r="P105" s="525">
        <v>5.711970489750564E-2</v>
      </c>
      <c r="Q105" s="525">
        <v>6.3907989160941328E-2</v>
      </c>
      <c r="R105" s="525">
        <v>3.7470387948947241E-2</v>
      </c>
      <c r="S105" s="525">
        <v>4.5312953855707674E-2</v>
      </c>
      <c r="T105" s="525">
        <v>3.0873238287187427E-2</v>
      </c>
      <c r="U105" s="525">
        <v>8.731122840210491E-2</v>
      </c>
      <c r="V105" s="525">
        <v>-0.19740497633949025</v>
      </c>
      <c r="W105" s="526">
        <v>8.9375385470979396E-2</v>
      </c>
      <c r="X105" s="525">
        <v>8.980527175599344E-2</v>
      </c>
      <c r="Y105" s="525">
        <v>7.5505564592496327E-2</v>
      </c>
      <c r="Z105" s="525">
        <v>6.4058779348415501E-2</v>
      </c>
      <c r="AA105" s="525">
        <v>3.8123477055551198E-2</v>
      </c>
      <c r="AB105" s="525">
        <v>3.1507320478859936E-2</v>
      </c>
      <c r="AC105" s="222">
        <v>2.7904504437163379E-2</v>
      </c>
    </row>
    <row r="106" spans="2:29" ht="15" customHeight="1" x14ac:dyDescent="0.35">
      <c r="B106" s="394" t="s">
        <v>134</v>
      </c>
      <c r="C106" s="395" t="s">
        <v>44</v>
      </c>
      <c r="D106" s="511">
        <v>0</v>
      </c>
      <c r="E106" s="512">
        <v>0</v>
      </c>
      <c r="F106" s="525">
        <v>1.1162947085277181E-2</v>
      </c>
      <c r="G106" s="525">
        <v>0.10724450452656592</v>
      </c>
      <c r="H106" s="525">
        <v>0.10013925854136678</v>
      </c>
      <c r="I106" s="522">
        <v>9.4173001935436457E-2</v>
      </c>
      <c r="J106" s="524">
        <v>0</v>
      </c>
      <c r="K106" s="525">
        <v>2.7287768868524881E-2</v>
      </c>
      <c r="L106" s="525">
        <v>0.11822276963588438</v>
      </c>
      <c r="M106" s="525">
        <v>5.6790988300744472E-2</v>
      </c>
      <c r="N106" s="525">
        <v>0.21406837626259773</v>
      </c>
      <c r="O106" s="525">
        <v>0.1098253000331781</v>
      </c>
      <c r="P106" s="525">
        <v>9.3261111936271693E-2</v>
      </c>
      <c r="Q106" s="525">
        <v>8.9135624926512974E-2</v>
      </c>
      <c r="R106" s="525">
        <v>0.10988203168947451</v>
      </c>
      <c r="S106" s="525">
        <v>8.37319512987338E-2</v>
      </c>
      <c r="T106" s="525">
        <v>9.8145856923635186E-2</v>
      </c>
      <c r="U106" s="525">
        <v>6.1495205445159726E-2</v>
      </c>
      <c r="V106" s="525">
        <v>0.15021943214776376</v>
      </c>
      <c r="W106" s="526">
        <v>0</v>
      </c>
      <c r="X106" s="525">
        <v>0</v>
      </c>
      <c r="Y106" s="525">
        <v>0</v>
      </c>
      <c r="Z106" s="525">
        <v>0</v>
      </c>
      <c r="AA106" s="525">
        <v>0</v>
      </c>
      <c r="AB106" s="525">
        <v>0</v>
      </c>
      <c r="AC106" s="222">
        <v>0</v>
      </c>
    </row>
    <row r="107" spans="2:29" ht="15" customHeight="1" x14ac:dyDescent="0.35">
      <c r="B107" s="394" t="s">
        <v>135</v>
      </c>
      <c r="C107" s="395" t="s">
        <v>44</v>
      </c>
      <c r="D107" s="511">
        <v>0</v>
      </c>
      <c r="E107" s="512">
        <v>0</v>
      </c>
      <c r="F107" s="525">
        <v>-0.35135544067582897</v>
      </c>
      <c r="G107" s="525">
        <v>-0.293072342594698</v>
      </c>
      <c r="H107" s="525">
        <v>-0.23957204549143002</v>
      </c>
      <c r="I107" s="522">
        <v>-0.20013327676441789</v>
      </c>
      <c r="J107" s="524">
        <v>-0.1687255304313745</v>
      </c>
      <c r="K107" s="525">
        <v>-0.22985617920325824</v>
      </c>
      <c r="L107" s="525">
        <v>-0.27115292218910014</v>
      </c>
      <c r="M107" s="525">
        <v>-0.26762558291745048</v>
      </c>
      <c r="N107" s="525">
        <v>-0.39088770977014792</v>
      </c>
      <c r="O107" s="525">
        <v>-0.21518108770845959</v>
      </c>
      <c r="P107" s="525">
        <v>-0.25844781653107923</v>
      </c>
      <c r="Q107" s="525">
        <v>-0.22247688672269278</v>
      </c>
      <c r="R107" s="525">
        <v>-0.26416290222285282</v>
      </c>
      <c r="S107" s="525">
        <v>-0.18202448799710388</v>
      </c>
      <c r="T107" s="525">
        <v>-0.18164568860364358</v>
      </c>
      <c r="U107" s="525">
        <v>-0.25935129238220467</v>
      </c>
      <c r="V107" s="525">
        <v>-0.16272706457029462</v>
      </c>
      <c r="W107" s="526">
        <v>-0.12036147428548433</v>
      </c>
      <c r="X107" s="525">
        <v>-0.17224534471573991</v>
      </c>
      <c r="Y107" s="525">
        <v>-0.68120438447658271</v>
      </c>
      <c r="Z107" s="525">
        <v>0.43809649684187035</v>
      </c>
      <c r="AA107" s="525">
        <v>-0.12851676384839655</v>
      </c>
      <c r="AB107" s="525">
        <v>-0.22527531630310199</v>
      </c>
      <c r="AC107" s="222">
        <v>-1.6629897974271775</v>
      </c>
    </row>
    <row r="108" spans="2:29" ht="15" customHeight="1" x14ac:dyDescent="0.35">
      <c r="B108" s="490" t="s">
        <v>127</v>
      </c>
      <c r="C108" s="491" t="s">
        <v>44</v>
      </c>
      <c r="D108" s="513">
        <v>0</v>
      </c>
      <c r="E108" s="495">
        <v>0</v>
      </c>
      <c r="F108" s="531">
        <v>-1.3429935760032846E-3</v>
      </c>
      <c r="G108" s="531">
        <v>-4.9500491013086186E-2</v>
      </c>
      <c r="H108" s="531">
        <v>-3.7784166271664039E-2</v>
      </c>
      <c r="I108" s="528">
        <v>-3.2363466275281721E-2</v>
      </c>
      <c r="J108" s="530">
        <v>4.5794724758180591E-4</v>
      </c>
      <c r="K108" s="531">
        <v>-1.3338424334987909E-3</v>
      </c>
      <c r="L108" s="531">
        <v>-0.10019085742499091</v>
      </c>
      <c r="M108" s="531">
        <v>-3.9582140227440048E-2</v>
      </c>
      <c r="N108" s="531">
        <v>-5.7920988944815018E-2</v>
      </c>
      <c r="O108" s="531">
        <v>-3.9670735753429352E-2</v>
      </c>
      <c r="P108" s="531">
        <v>-3.8421983782147583E-2</v>
      </c>
      <c r="Q108" s="531">
        <v>-3.4283710142956336E-2</v>
      </c>
      <c r="R108" s="531">
        <v>-3.9214879708095202E-2</v>
      </c>
      <c r="S108" s="531">
        <v>-3.0159986149128661E-2</v>
      </c>
      <c r="T108" s="531">
        <v>-3.0728964008668119E-2</v>
      </c>
      <c r="U108" s="531">
        <v>-2.9742314087479876E-2</v>
      </c>
      <c r="V108" s="531">
        <v>-4.1237978934513822E-2</v>
      </c>
      <c r="W108" s="584">
        <v>-1.9748622407301748E-2</v>
      </c>
      <c r="X108" s="531">
        <v>-1.8318623107950998E-2</v>
      </c>
      <c r="Y108" s="525">
        <v>3.5194026600500868E-2</v>
      </c>
      <c r="Z108" s="525">
        <v>-3.9995688885745181E-4</v>
      </c>
      <c r="AA108" s="525">
        <v>1.4754122902882928E-2</v>
      </c>
      <c r="AB108" s="525">
        <v>-1.4165246377406791E-2</v>
      </c>
      <c r="AC108" s="222">
        <v>2.3819905567529177E-3</v>
      </c>
    </row>
    <row r="109" spans="2:29" x14ac:dyDescent="0.35">
      <c r="B109" s="506" t="s">
        <v>151</v>
      </c>
      <c r="C109" s="507"/>
      <c r="D109" s="532"/>
      <c r="E109" s="532"/>
      <c r="F109" s="532"/>
      <c r="G109" s="532"/>
      <c r="H109" s="532"/>
      <c r="I109" s="532"/>
      <c r="J109" s="533"/>
      <c r="K109" s="508"/>
      <c r="L109" s="508"/>
      <c r="M109" s="508"/>
      <c r="N109" s="508"/>
      <c r="O109" s="508"/>
      <c r="P109" s="508"/>
      <c r="Q109" s="508"/>
      <c r="R109" s="508"/>
      <c r="S109" s="508"/>
      <c r="T109" s="508"/>
      <c r="U109" s="508"/>
      <c r="V109" s="508"/>
      <c r="W109" s="506"/>
      <c r="X109" s="508"/>
      <c r="Y109" s="508"/>
      <c r="Z109" s="508"/>
      <c r="AA109" s="508"/>
      <c r="AB109" s="508"/>
      <c r="AC109" s="77"/>
    </row>
    <row r="110" spans="2:29" x14ac:dyDescent="0.35">
      <c r="B110" s="394" t="s">
        <v>130</v>
      </c>
      <c r="C110" s="395" t="s">
        <v>22</v>
      </c>
      <c r="D110" s="511">
        <v>0</v>
      </c>
      <c r="E110" s="512">
        <v>0</v>
      </c>
      <c r="F110" s="585">
        <v>578.76900000000001</v>
      </c>
      <c r="G110" s="399">
        <v>426.88499999999999</v>
      </c>
      <c r="H110" s="399">
        <v>443.815</v>
      </c>
      <c r="I110" s="399">
        <v>569.71900000000005</v>
      </c>
      <c r="J110" s="374">
        <v>656.10699999999997</v>
      </c>
      <c r="K110" s="399">
        <v>107.211</v>
      </c>
      <c r="L110" s="399">
        <v>116.651</v>
      </c>
      <c r="M110" s="399">
        <v>96.316999999999965</v>
      </c>
      <c r="N110" s="399">
        <v>106.70600000000002</v>
      </c>
      <c r="O110" s="399">
        <v>84.843000000000004</v>
      </c>
      <c r="P110" s="399">
        <v>88.599000000000004</v>
      </c>
      <c r="Q110" s="397">
        <v>116.65218055000001</v>
      </c>
      <c r="R110" s="397">
        <v>153.72081944999996</v>
      </c>
      <c r="S110" s="559">
        <v>135.05500000000001</v>
      </c>
      <c r="T110" s="559">
        <v>123.68299999999999</v>
      </c>
      <c r="U110" s="559">
        <v>189.36500000000001</v>
      </c>
      <c r="V110" s="559">
        <v>121.61600000000004</v>
      </c>
      <c r="W110" s="562">
        <v>152.49600000000001</v>
      </c>
      <c r="X110" s="559">
        <v>147.398</v>
      </c>
      <c r="Y110" s="559">
        <v>180.33</v>
      </c>
      <c r="Z110" s="559">
        <v>175.88299999999995</v>
      </c>
      <c r="AA110" s="559">
        <v>177.04900000000001</v>
      </c>
      <c r="AB110" s="559">
        <v>183.57000000000002</v>
      </c>
      <c r="AC110" s="225">
        <v>242.13999999999996</v>
      </c>
    </row>
    <row r="111" spans="2:29" x14ac:dyDescent="0.35">
      <c r="B111" s="394" t="s">
        <v>131</v>
      </c>
      <c r="C111" s="395" t="s">
        <v>22</v>
      </c>
      <c r="D111" s="511">
        <v>0</v>
      </c>
      <c r="E111" s="512">
        <v>0</v>
      </c>
      <c r="F111" s="585">
        <v>130.01300000000001</v>
      </c>
      <c r="G111" s="399">
        <v>674.56299999999999</v>
      </c>
      <c r="H111" s="399">
        <v>812.423</v>
      </c>
      <c r="I111" s="399">
        <v>1095.44</v>
      </c>
      <c r="J111" s="374">
        <v>573.58399999999995</v>
      </c>
      <c r="K111" s="399">
        <v>158.25399999999999</v>
      </c>
      <c r="L111" s="399">
        <v>145.97999999999999</v>
      </c>
      <c r="M111" s="399">
        <v>195.68499999999997</v>
      </c>
      <c r="N111" s="399">
        <v>174.64400000000001</v>
      </c>
      <c r="O111" s="399">
        <v>160.096</v>
      </c>
      <c r="P111" s="399">
        <v>233.30599999999998</v>
      </c>
      <c r="Q111" s="397">
        <v>164.74000000000007</v>
      </c>
      <c r="R111" s="397">
        <v>254.28099999999995</v>
      </c>
      <c r="S111" s="559">
        <v>159.54300000000001</v>
      </c>
      <c r="T111" s="559">
        <v>164.42899999999997</v>
      </c>
      <c r="U111" s="559">
        <v>241.012</v>
      </c>
      <c r="V111" s="559">
        <v>530.45600000000013</v>
      </c>
      <c r="W111" s="562">
        <v>149.24799999999999</v>
      </c>
      <c r="X111" s="559">
        <v>108.53199999999998</v>
      </c>
      <c r="Y111" s="559">
        <v>151.71800000000002</v>
      </c>
      <c r="Z111" s="559">
        <v>164.08599999999996</v>
      </c>
      <c r="AA111" s="559">
        <v>170.083</v>
      </c>
      <c r="AB111" s="559">
        <v>188.39000000000001</v>
      </c>
      <c r="AC111" s="225">
        <v>253.64899999999997</v>
      </c>
    </row>
    <row r="112" spans="2:29" x14ac:dyDescent="0.35">
      <c r="B112" s="394" t="s">
        <v>132</v>
      </c>
      <c r="C112" s="395" t="s">
        <v>22</v>
      </c>
      <c r="D112" s="511">
        <v>0</v>
      </c>
      <c r="E112" s="512">
        <v>0</v>
      </c>
      <c r="F112" s="585">
        <v>144.76599999999999</v>
      </c>
      <c r="G112" s="399">
        <v>72.938999999999993</v>
      </c>
      <c r="H112" s="399">
        <v>406.65899999999999</v>
      </c>
      <c r="I112" s="399">
        <v>511.464</v>
      </c>
      <c r="J112" s="374">
        <v>1092.277</v>
      </c>
      <c r="K112" s="399">
        <v>16.951000000000001</v>
      </c>
      <c r="L112" s="399">
        <v>-2.359</v>
      </c>
      <c r="M112" s="399">
        <v>-17.961000000000002</v>
      </c>
      <c r="N112" s="399">
        <v>76.308000000000007</v>
      </c>
      <c r="O112" s="399">
        <v>81.96</v>
      </c>
      <c r="P112" s="399">
        <v>99.188999999999993</v>
      </c>
      <c r="Q112" s="397">
        <v>160.22581944999996</v>
      </c>
      <c r="R112" s="397">
        <v>65.284180550000031</v>
      </c>
      <c r="S112" s="559">
        <v>179.29400000000001</v>
      </c>
      <c r="T112" s="559">
        <v>154.45099999999999</v>
      </c>
      <c r="U112" s="559">
        <v>247.41499999999999</v>
      </c>
      <c r="V112" s="559">
        <v>-69.69599999999997</v>
      </c>
      <c r="W112" s="562">
        <v>237.19877154000005</v>
      </c>
      <c r="X112" s="559">
        <v>271.59322845999992</v>
      </c>
      <c r="Y112" s="559">
        <v>352.42399999999998</v>
      </c>
      <c r="Z112" s="559">
        <v>231.06100000000009</v>
      </c>
      <c r="AA112" s="559">
        <v>260.99700000000001</v>
      </c>
      <c r="AB112" s="559">
        <v>313.90500000000003</v>
      </c>
      <c r="AC112" s="225">
        <v>437.11199999999991</v>
      </c>
    </row>
    <row r="113" spans="2:29" x14ac:dyDescent="0.35">
      <c r="B113" s="394" t="s">
        <v>133</v>
      </c>
      <c r="C113" s="395" t="s">
        <v>22</v>
      </c>
      <c r="D113" s="511">
        <v>0</v>
      </c>
      <c r="E113" s="512">
        <v>0</v>
      </c>
      <c r="F113" s="585">
        <v>107.733</v>
      </c>
      <c r="G113" s="399">
        <v>133.607</v>
      </c>
      <c r="H113" s="399">
        <v>128.28800000000001</v>
      </c>
      <c r="I113" s="399">
        <v>-140.244</v>
      </c>
      <c r="J113" s="374">
        <v>88.16500000000002</v>
      </c>
      <c r="K113" s="399">
        <v>27.827999999999999</v>
      </c>
      <c r="L113" s="399">
        <v>42.353999999999999</v>
      </c>
      <c r="M113" s="399">
        <v>39.914999999999992</v>
      </c>
      <c r="N113" s="399">
        <v>23.510000000000005</v>
      </c>
      <c r="O113" s="399">
        <v>85.058999999999997</v>
      </c>
      <c r="P113" s="399">
        <v>15.686999999999998</v>
      </c>
      <c r="Q113" s="399">
        <v>23.169000000000011</v>
      </c>
      <c r="R113" s="399">
        <v>4.3730000000000047</v>
      </c>
      <c r="S113" s="559">
        <v>16.736999999999998</v>
      </c>
      <c r="T113" s="559">
        <v>8.6330000000000027</v>
      </c>
      <c r="U113" s="559">
        <v>2.6040000000000001</v>
      </c>
      <c r="V113" s="559">
        <v>-168.21799999999999</v>
      </c>
      <c r="W113" s="562">
        <v>41.106000000000002</v>
      </c>
      <c r="X113" s="559">
        <v>35.080000000000005</v>
      </c>
      <c r="Y113" s="559">
        <v>30.586000000000006</v>
      </c>
      <c r="Z113" s="559">
        <v>-18.607000000000006</v>
      </c>
      <c r="AA113" s="559">
        <v>-11.747</v>
      </c>
      <c r="AB113" s="559">
        <v>-30.006999999999998</v>
      </c>
      <c r="AC113" s="225">
        <v>-51.686</v>
      </c>
    </row>
    <row r="114" spans="2:29" x14ac:dyDescent="0.35">
      <c r="B114" s="394" t="s">
        <v>134</v>
      </c>
      <c r="C114" s="395" t="s">
        <v>22</v>
      </c>
      <c r="D114" s="511">
        <v>0</v>
      </c>
      <c r="E114" s="512">
        <v>0</v>
      </c>
      <c r="F114" s="585">
        <v>9.8160000000000007</v>
      </c>
      <c r="G114" s="399">
        <v>163.00399999999999</v>
      </c>
      <c r="H114" s="399">
        <v>206.68899999999999</v>
      </c>
      <c r="I114" s="399">
        <v>234.93600000000001</v>
      </c>
      <c r="J114" s="374">
        <v>0</v>
      </c>
      <c r="K114" s="399">
        <v>8.859</v>
      </c>
      <c r="L114" s="399">
        <v>42.622999999999998</v>
      </c>
      <c r="M114" s="399">
        <v>20.299000000000007</v>
      </c>
      <c r="N114" s="399">
        <v>91.222999999999985</v>
      </c>
      <c r="O114" s="399">
        <v>54.701999999999998</v>
      </c>
      <c r="P114" s="399">
        <v>46.543999999999997</v>
      </c>
      <c r="Q114" s="399">
        <v>49.924999999999997</v>
      </c>
      <c r="R114" s="399">
        <v>55.518000000000001</v>
      </c>
      <c r="S114" s="559">
        <v>55.914000000000001</v>
      </c>
      <c r="T114" s="559">
        <v>64.616</v>
      </c>
      <c r="U114" s="559">
        <v>44.006999999999998</v>
      </c>
      <c r="V114" s="559">
        <v>70.399000000000001</v>
      </c>
      <c r="W114" s="562">
        <v>0</v>
      </c>
      <c r="X114" s="559">
        <v>0</v>
      </c>
      <c r="Y114" s="559">
        <v>0</v>
      </c>
      <c r="Z114" s="559">
        <v>0</v>
      </c>
      <c r="AA114" s="559">
        <v>0</v>
      </c>
      <c r="AB114" s="559">
        <v>0</v>
      </c>
      <c r="AC114" s="225">
        <v>0</v>
      </c>
    </row>
    <row r="115" spans="2:29" x14ac:dyDescent="0.35">
      <c r="B115" s="394" t="s">
        <v>135</v>
      </c>
      <c r="C115" s="395" t="s">
        <v>22</v>
      </c>
      <c r="D115" s="511">
        <v>0</v>
      </c>
      <c r="E115" s="512">
        <v>0</v>
      </c>
      <c r="F115" s="585">
        <v>-575.52800000000002</v>
      </c>
      <c r="G115" s="399">
        <v>-542.16200000000003</v>
      </c>
      <c r="H115" s="399">
        <v>-634.72199999999998</v>
      </c>
      <c r="I115" s="399">
        <v>-831.37</v>
      </c>
      <c r="J115" s="374">
        <v>-637.56899999999996</v>
      </c>
      <c r="K115" s="399">
        <v>-101.76300000000001</v>
      </c>
      <c r="L115" s="399">
        <v>-119.63399999999999</v>
      </c>
      <c r="M115" s="399">
        <v>-130.536</v>
      </c>
      <c r="N115" s="399">
        <v>-190.22900000000004</v>
      </c>
      <c r="O115" s="399">
        <v>-140.49600000000001</v>
      </c>
      <c r="P115" s="399">
        <v>-163.82500000000002</v>
      </c>
      <c r="Q115" s="399">
        <v>-160.505</v>
      </c>
      <c r="R115" s="399">
        <v>-169.89599999999996</v>
      </c>
      <c r="S115" s="559">
        <v>-163.69800000000001</v>
      </c>
      <c r="T115" s="559">
        <v>-187.19699999999997</v>
      </c>
      <c r="U115" s="559">
        <v>-300.79899999999998</v>
      </c>
      <c r="V115" s="559">
        <v>-179.67600000000004</v>
      </c>
      <c r="W115" s="562">
        <v>-162.19477154</v>
      </c>
      <c r="X115" s="559">
        <v>-106.82522845999996</v>
      </c>
      <c r="Y115" s="559">
        <v>-309.19899999999996</v>
      </c>
      <c r="Z115" s="559">
        <v>-59.350000000000023</v>
      </c>
      <c r="AA115" s="559">
        <v>-142.977</v>
      </c>
      <c r="AB115" s="559">
        <v>-203.15</v>
      </c>
      <c r="AC115" s="225">
        <v>-289.38200000000001</v>
      </c>
    </row>
    <row r="116" spans="2:29" x14ac:dyDescent="0.35">
      <c r="B116" s="490" t="s">
        <v>127</v>
      </c>
      <c r="C116" s="444" t="s">
        <v>22</v>
      </c>
      <c r="D116" s="513">
        <v>0</v>
      </c>
      <c r="E116" s="495">
        <v>0</v>
      </c>
      <c r="F116" s="586">
        <v>1.4390000000000001</v>
      </c>
      <c r="G116" s="514">
        <v>-75.491</v>
      </c>
      <c r="H116" s="514">
        <v>-78.739000000000004</v>
      </c>
      <c r="I116" s="514">
        <v>-79.727000000000004</v>
      </c>
      <c r="J116" s="447">
        <v>5.4570000000000007</v>
      </c>
      <c r="K116" s="514">
        <v>0.40799999999999997</v>
      </c>
      <c r="L116" s="514">
        <v>-36.841000000000001</v>
      </c>
      <c r="M116" s="514">
        <v>-14.549999999999995</v>
      </c>
      <c r="N116" s="514">
        <v>-24.509000000000007</v>
      </c>
      <c r="O116" s="514">
        <v>-19.943999999999999</v>
      </c>
      <c r="P116" s="514">
        <v>-19.574000000000002</v>
      </c>
      <c r="Q116" s="514">
        <v>-19.777999999999999</v>
      </c>
      <c r="R116" s="514">
        <v>-19.443000000000005</v>
      </c>
      <c r="S116" s="563">
        <v>-20.216000000000001</v>
      </c>
      <c r="T116" s="563">
        <v>-18.588999999999999</v>
      </c>
      <c r="U116" s="563">
        <v>-20.91</v>
      </c>
      <c r="V116" s="563">
        <v>-20.012</v>
      </c>
      <c r="W116" s="587">
        <v>-17.721</v>
      </c>
      <c r="X116" s="563">
        <v>-17.074000000000002</v>
      </c>
      <c r="Y116" s="563">
        <v>39.597999999999999</v>
      </c>
      <c r="Z116" s="563">
        <v>0.65400000000000347</v>
      </c>
      <c r="AA116" s="563">
        <v>10.098000000000001</v>
      </c>
      <c r="AB116" s="563">
        <v>-7.9460000000000006</v>
      </c>
      <c r="AC116" s="225">
        <v>4.3460000000000001</v>
      </c>
    </row>
    <row r="117" spans="2:29" x14ac:dyDescent="0.35">
      <c r="B117" s="515" t="s">
        <v>152</v>
      </c>
      <c r="C117" s="407" t="s">
        <v>22</v>
      </c>
      <c r="D117" s="513">
        <v>0</v>
      </c>
      <c r="E117" s="495">
        <v>0</v>
      </c>
      <c r="F117" s="588">
        <v>397.00799999999998</v>
      </c>
      <c r="G117" s="588">
        <v>853.3449999999998</v>
      </c>
      <c r="H117" s="589">
        <v>1284.413</v>
      </c>
      <c r="I117" s="589">
        <v>1360.2180000000001</v>
      </c>
      <c r="J117" s="518">
        <v>1778.021</v>
      </c>
      <c r="K117" s="588">
        <v>217.74799999999993</v>
      </c>
      <c r="L117" s="588">
        <v>188.77399999999997</v>
      </c>
      <c r="M117" s="588">
        <v>189.1689999999999</v>
      </c>
      <c r="N117" s="588">
        <v>257.65299999999991</v>
      </c>
      <c r="O117" s="588">
        <v>306.21999999999997</v>
      </c>
      <c r="P117" s="588">
        <v>299.92599999999987</v>
      </c>
      <c r="Q117" s="588">
        <v>334.42899999999997</v>
      </c>
      <c r="R117" s="589">
        <v>343.83799999999997</v>
      </c>
      <c r="S117" s="556">
        <v>362.62900000000013</v>
      </c>
      <c r="T117" s="556">
        <v>310.02600000000001</v>
      </c>
      <c r="U117" s="556">
        <v>402.69400000000002</v>
      </c>
      <c r="V117" s="556">
        <v>284.8690000000002</v>
      </c>
      <c r="W117" s="557">
        <v>400.13300000000004</v>
      </c>
      <c r="X117" s="556">
        <v>438.70400000000001</v>
      </c>
      <c r="Y117" s="569">
        <v>445.45700000000005</v>
      </c>
      <c r="Z117" s="569">
        <v>493.72699999999998</v>
      </c>
      <c r="AA117" s="569">
        <v>463.5030000000001</v>
      </c>
      <c r="AB117" s="569">
        <v>444.76200000000006</v>
      </c>
      <c r="AC117" s="221">
        <v>596.17899999999986</v>
      </c>
    </row>
    <row r="118" spans="2:29" x14ac:dyDescent="0.35">
      <c r="B118" s="506" t="s">
        <v>153</v>
      </c>
      <c r="C118" s="507"/>
      <c r="D118" s="532"/>
      <c r="E118" s="532"/>
      <c r="F118" s="532"/>
      <c r="G118" s="532"/>
      <c r="H118" s="532"/>
      <c r="I118" s="532"/>
      <c r="J118" s="533"/>
      <c r="K118" s="508"/>
      <c r="L118" s="508"/>
      <c r="M118" s="508"/>
      <c r="N118" s="508"/>
      <c r="O118" s="508"/>
      <c r="P118" s="508"/>
      <c r="Q118" s="508"/>
      <c r="R118" s="508"/>
      <c r="S118" s="508"/>
      <c r="T118" s="508"/>
      <c r="U118" s="508"/>
      <c r="V118" s="508"/>
      <c r="W118" s="506"/>
      <c r="X118" s="508"/>
      <c r="Y118" s="508"/>
      <c r="Z118" s="508"/>
      <c r="AA118" s="508"/>
      <c r="AB118" s="508"/>
      <c r="AC118" s="224"/>
    </row>
    <row r="119" spans="2:29" x14ac:dyDescent="0.35">
      <c r="B119" s="394" t="s">
        <v>130</v>
      </c>
      <c r="C119" s="395" t="s">
        <v>22</v>
      </c>
      <c r="D119" s="511">
        <v>0</v>
      </c>
      <c r="E119" s="512">
        <v>0</v>
      </c>
      <c r="F119" s="590">
        <v>10829.97</v>
      </c>
      <c r="G119" s="590">
        <v>12542.050999999999</v>
      </c>
      <c r="H119" s="590">
        <v>25767.734</v>
      </c>
      <c r="I119" s="590">
        <v>28985.1</v>
      </c>
      <c r="J119" s="591">
        <v>34728.53</v>
      </c>
      <c r="K119" s="512">
        <v>0</v>
      </c>
      <c r="L119" s="512">
        <v>0</v>
      </c>
      <c r="M119" s="512">
        <v>0</v>
      </c>
      <c r="N119" s="590">
        <v>12542.050999999999</v>
      </c>
      <c r="O119" s="590">
        <v>12682.06</v>
      </c>
      <c r="P119" s="590">
        <v>22482.837</v>
      </c>
      <c r="Q119" s="590">
        <v>22804.787</v>
      </c>
      <c r="R119" s="590">
        <v>25767.734</v>
      </c>
      <c r="S119" s="590">
        <v>26082.062000000002</v>
      </c>
      <c r="T119" s="590">
        <v>27502.026999999998</v>
      </c>
      <c r="U119" s="590">
        <v>28516.223999999998</v>
      </c>
      <c r="V119" s="590">
        <v>28985.1</v>
      </c>
      <c r="W119" s="592">
        <v>29593.428</v>
      </c>
      <c r="X119" s="590">
        <v>33147.072</v>
      </c>
      <c r="Y119" s="590">
        <v>33604.067000000003</v>
      </c>
      <c r="Z119" s="590">
        <v>34728.53</v>
      </c>
      <c r="AA119" s="590">
        <v>34891.957000000002</v>
      </c>
      <c r="AB119" s="590">
        <v>38348.849000000002</v>
      </c>
      <c r="AC119" s="158">
        <v>37488.591</v>
      </c>
    </row>
    <row r="120" spans="2:29" x14ac:dyDescent="0.35">
      <c r="B120" s="394" t="s">
        <v>131</v>
      </c>
      <c r="C120" s="395" t="s">
        <v>22</v>
      </c>
      <c r="D120" s="511">
        <v>0</v>
      </c>
      <c r="E120" s="512">
        <v>0</v>
      </c>
      <c r="F120" s="590">
        <v>6760.6109999999999</v>
      </c>
      <c r="G120" s="590">
        <v>6883.366</v>
      </c>
      <c r="H120" s="590">
        <v>13377.005999999999</v>
      </c>
      <c r="I120" s="590">
        <v>17758.919999999998</v>
      </c>
      <c r="J120" s="591">
        <v>27578.964</v>
      </c>
      <c r="K120" s="512">
        <v>0</v>
      </c>
      <c r="L120" s="512">
        <v>0</v>
      </c>
      <c r="M120" s="512">
        <v>0</v>
      </c>
      <c r="N120" s="590">
        <v>6883.366</v>
      </c>
      <c r="O120" s="590">
        <v>7002.5789999999997</v>
      </c>
      <c r="P120" s="590">
        <v>10166.169</v>
      </c>
      <c r="Q120" s="590">
        <v>10427.026</v>
      </c>
      <c r="R120" s="590">
        <v>13377.005999999999</v>
      </c>
      <c r="S120" s="590">
        <v>15084.891</v>
      </c>
      <c r="T120" s="590">
        <v>16835.383999999998</v>
      </c>
      <c r="U120" s="590">
        <v>17112.725999999999</v>
      </c>
      <c r="V120" s="590">
        <v>17758.919999999998</v>
      </c>
      <c r="W120" s="592">
        <v>18441.171999999999</v>
      </c>
      <c r="X120" s="590">
        <v>19709.393</v>
      </c>
      <c r="Y120" s="590">
        <v>19829.108</v>
      </c>
      <c r="Z120" s="590">
        <v>27578.964</v>
      </c>
      <c r="AA120" s="590">
        <v>28015.184000000001</v>
      </c>
      <c r="AB120" s="590">
        <v>28762.446</v>
      </c>
      <c r="AC120" s="158">
        <v>28554.017</v>
      </c>
    </row>
    <row r="121" spans="2:29" x14ac:dyDescent="0.35">
      <c r="B121" s="394" t="s">
        <v>132</v>
      </c>
      <c r="C121" s="395" t="s">
        <v>22</v>
      </c>
      <c r="D121" s="511">
        <v>0</v>
      </c>
      <c r="E121" s="512">
        <v>0</v>
      </c>
      <c r="F121" s="590">
        <v>891.36199999999997</v>
      </c>
      <c r="G121" s="590">
        <v>1716.19</v>
      </c>
      <c r="H121" s="590">
        <v>11261.583000000001</v>
      </c>
      <c r="I121" s="590">
        <v>20145.633000000002</v>
      </c>
      <c r="J121" s="591">
        <v>24822.501</v>
      </c>
      <c r="K121" s="512">
        <v>0</v>
      </c>
      <c r="L121" s="512">
        <v>0</v>
      </c>
      <c r="M121" s="512">
        <v>0</v>
      </c>
      <c r="N121" s="590">
        <v>1716.19</v>
      </c>
      <c r="O121" s="590">
        <v>3889.1469999999999</v>
      </c>
      <c r="P121" s="590">
        <v>7288.2049999999999</v>
      </c>
      <c r="Q121" s="590">
        <v>9400.7389999999923</v>
      </c>
      <c r="R121" s="590">
        <v>11261.583000000001</v>
      </c>
      <c r="S121" s="590">
        <v>12057.49</v>
      </c>
      <c r="T121" s="590">
        <v>13241.713</v>
      </c>
      <c r="U121" s="590">
        <v>16861.207999999999</v>
      </c>
      <c r="V121" s="590">
        <v>20145.633000000002</v>
      </c>
      <c r="W121" s="592">
        <v>24670.540616539998</v>
      </c>
      <c r="X121" s="590">
        <v>26913.425999999999</v>
      </c>
      <c r="Y121" s="590">
        <v>23619.838</v>
      </c>
      <c r="Z121" s="590">
        <v>24822.501</v>
      </c>
      <c r="AA121" s="590">
        <v>24032.929</v>
      </c>
      <c r="AB121" s="590">
        <v>27080.929</v>
      </c>
      <c r="AC121" s="158">
        <v>24259.705000000002</v>
      </c>
    </row>
    <row r="122" spans="2:29" x14ac:dyDescent="0.35">
      <c r="B122" s="394" t="s">
        <v>133</v>
      </c>
      <c r="C122" s="395" t="s">
        <v>22</v>
      </c>
      <c r="D122" s="511">
        <v>0</v>
      </c>
      <c r="E122" s="512">
        <v>0</v>
      </c>
      <c r="F122" s="590">
        <v>755.90200000000004</v>
      </c>
      <c r="G122" s="590">
        <v>1036.7940000000001</v>
      </c>
      <c r="H122" s="590">
        <v>4405.348</v>
      </c>
      <c r="I122" s="590">
        <v>8240.5490000000009</v>
      </c>
      <c r="J122" s="591">
        <v>9632.1679999999997</v>
      </c>
      <c r="K122" s="512">
        <v>0</v>
      </c>
      <c r="L122" s="512">
        <v>0</v>
      </c>
      <c r="M122" s="512">
        <v>0</v>
      </c>
      <c r="N122" s="590">
        <v>1036.7940000000001</v>
      </c>
      <c r="O122" s="590">
        <v>2620.828</v>
      </c>
      <c r="P122" s="590">
        <v>4366.3429999999998</v>
      </c>
      <c r="Q122" s="590">
        <v>4444.8509999999997</v>
      </c>
      <c r="R122" s="590">
        <v>4405.348</v>
      </c>
      <c r="S122" s="590">
        <v>4467.692</v>
      </c>
      <c r="T122" s="590">
        <v>8663.6370000000006</v>
      </c>
      <c r="U122" s="590">
        <v>8503.7029999999995</v>
      </c>
      <c r="V122" s="590">
        <v>8240.5490000000009</v>
      </c>
      <c r="W122" s="592">
        <v>8860.0329999999994</v>
      </c>
      <c r="X122" s="590">
        <v>9238.3160000000007</v>
      </c>
      <c r="Y122" s="590">
        <v>9551.2569999999996</v>
      </c>
      <c r="Z122" s="590">
        <v>9632.1679999999997</v>
      </c>
      <c r="AA122" s="590">
        <v>3391.741</v>
      </c>
      <c r="AB122" s="590">
        <v>9378.2440000000006</v>
      </c>
      <c r="AC122" s="158">
        <v>9402.0920000000006</v>
      </c>
    </row>
    <row r="123" spans="2:29" x14ac:dyDescent="0.35">
      <c r="B123" s="394" t="s">
        <v>134</v>
      </c>
      <c r="C123" s="395" t="s">
        <v>22</v>
      </c>
      <c r="D123" s="511">
        <v>0</v>
      </c>
      <c r="E123" s="512">
        <v>0</v>
      </c>
      <c r="F123" s="590">
        <v>151.81</v>
      </c>
      <c r="G123" s="590">
        <v>261.87700000000001</v>
      </c>
      <c r="H123" s="590">
        <v>1749.354</v>
      </c>
      <c r="I123" s="590">
        <v>2171.7759999999998</v>
      </c>
      <c r="J123" s="591">
        <v>0</v>
      </c>
      <c r="K123" s="512">
        <v>0</v>
      </c>
      <c r="L123" s="512">
        <v>0</v>
      </c>
      <c r="M123" s="512">
        <v>0</v>
      </c>
      <c r="N123" s="590">
        <v>261.87700000000001</v>
      </c>
      <c r="O123" s="590">
        <v>202.64599999999999</v>
      </c>
      <c r="P123" s="590">
        <v>1044.7550000000001</v>
      </c>
      <c r="Q123" s="590">
        <v>1186.9659999999999</v>
      </c>
      <c r="R123" s="590">
        <v>1749.354</v>
      </c>
      <c r="S123" s="590">
        <v>1777.261</v>
      </c>
      <c r="T123" s="590">
        <v>2007.1389999999999</v>
      </c>
      <c r="U123" s="590">
        <v>2068.136</v>
      </c>
      <c r="V123" s="590">
        <v>2171.7759999999998</v>
      </c>
      <c r="W123" s="592">
        <v>0</v>
      </c>
      <c r="X123" s="590">
        <v>0</v>
      </c>
      <c r="Y123" s="590">
        <v>0</v>
      </c>
      <c r="Z123" s="590">
        <v>0</v>
      </c>
      <c r="AA123" s="590">
        <v>0</v>
      </c>
      <c r="AB123" s="590">
        <v>0</v>
      </c>
      <c r="AC123" s="158">
        <v>0</v>
      </c>
    </row>
    <row r="124" spans="2:29" x14ac:dyDescent="0.35">
      <c r="B124" s="394" t="s">
        <v>135</v>
      </c>
      <c r="C124" s="395" t="s">
        <v>22</v>
      </c>
      <c r="D124" s="511">
        <v>0</v>
      </c>
      <c r="E124" s="512">
        <v>0</v>
      </c>
      <c r="F124" s="590">
        <v>9823.9410000000007</v>
      </c>
      <c r="G124" s="590">
        <v>12807.989</v>
      </c>
      <c r="H124" s="590">
        <v>39158.85</v>
      </c>
      <c r="I124" s="590">
        <v>53337.434000000001</v>
      </c>
      <c r="J124" s="591">
        <v>65463.182999999997</v>
      </c>
      <c r="K124" s="512">
        <v>0</v>
      </c>
      <c r="L124" s="512">
        <v>0</v>
      </c>
      <c r="M124" s="512">
        <v>0</v>
      </c>
      <c r="N124" s="590">
        <v>12807.989</v>
      </c>
      <c r="O124" s="590">
        <v>18600.37</v>
      </c>
      <c r="P124" s="590">
        <v>21106.694</v>
      </c>
      <c r="Q124" s="590">
        <v>36665.677000000003</v>
      </c>
      <c r="R124" s="590">
        <v>39158.85</v>
      </c>
      <c r="S124" s="590">
        <v>40710.470999999998</v>
      </c>
      <c r="T124" s="590">
        <v>44664.300999999999</v>
      </c>
      <c r="U124" s="590">
        <v>49542.64</v>
      </c>
      <c r="V124" s="590">
        <v>53337.434000000001</v>
      </c>
      <c r="W124" s="592">
        <v>58575.39838346</v>
      </c>
      <c r="X124" s="590">
        <v>65016.101999999999</v>
      </c>
      <c r="Y124" s="590">
        <v>67193.159</v>
      </c>
      <c r="Z124" s="590">
        <v>65463.182999999997</v>
      </c>
      <c r="AA124" s="590">
        <v>65575.207999999999</v>
      </c>
      <c r="AB124" s="590">
        <v>77167.892999999996</v>
      </c>
      <c r="AC124" s="158">
        <v>83897.415999999997</v>
      </c>
    </row>
    <row r="125" spans="2:29" x14ac:dyDescent="0.35">
      <c r="B125" s="490" t="s">
        <v>127</v>
      </c>
      <c r="C125" s="491" t="s">
        <v>22</v>
      </c>
      <c r="D125" s="513">
        <v>0</v>
      </c>
      <c r="E125" s="495">
        <v>0</v>
      </c>
      <c r="F125" s="593">
        <v>-4360.7439999999997</v>
      </c>
      <c r="G125" s="593">
        <v>-7099.759</v>
      </c>
      <c r="H125" s="593">
        <v>-57207.883999999998</v>
      </c>
      <c r="I125" s="593">
        <v>-75028.422999999995</v>
      </c>
      <c r="J125" s="591">
        <v>-98071.176000000007</v>
      </c>
      <c r="K125" s="495">
        <v>0</v>
      </c>
      <c r="L125" s="495">
        <v>0</v>
      </c>
      <c r="M125" s="495">
        <v>0</v>
      </c>
      <c r="N125" s="593">
        <v>-7099.759</v>
      </c>
      <c r="O125" s="593">
        <v>-10913.011</v>
      </c>
      <c r="P125" s="593">
        <v>-30771.324000000001</v>
      </c>
      <c r="Q125" s="593">
        <v>-48272.436000000002</v>
      </c>
      <c r="R125" s="593">
        <v>-57207.883999999998</v>
      </c>
      <c r="S125" s="593">
        <v>-56863.828999999998</v>
      </c>
      <c r="T125" s="593">
        <v>-63399.152999999998</v>
      </c>
      <c r="U125" s="593">
        <v>-70402.278999999995</v>
      </c>
      <c r="V125" s="593">
        <v>-75028.422999999995</v>
      </c>
      <c r="W125" s="594">
        <v>-81887.070999999996</v>
      </c>
      <c r="X125" s="593">
        <v>-92617.796000000002</v>
      </c>
      <c r="Y125" s="593">
        <v>-90071.963000000003</v>
      </c>
      <c r="Z125" s="593">
        <v>-98071.176000000007</v>
      </c>
      <c r="AA125" s="593">
        <v>-91415.123999999996</v>
      </c>
      <c r="AB125" s="593">
        <v>-113470.173</v>
      </c>
      <c r="AC125" s="158">
        <v>-114697.111</v>
      </c>
    </row>
    <row r="126" spans="2:29" x14ac:dyDescent="0.35">
      <c r="B126" s="515" t="s">
        <v>154</v>
      </c>
      <c r="C126" s="407" t="s">
        <v>22</v>
      </c>
      <c r="D126" s="595">
        <v>0</v>
      </c>
      <c r="E126" s="596">
        <v>0</v>
      </c>
      <c r="F126" s="597">
        <v>24852.852000000006</v>
      </c>
      <c r="G126" s="597">
        <v>28148.508000000002</v>
      </c>
      <c r="H126" s="597">
        <v>38511.991000000002</v>
      </c>
      <c r="I126" s="597">
        <v>55610.988999999987</v>
      </c>
      <c r="J126" s="546">
        <v>64154.169999999984</v>
      </c>
      <c r="K126" s="495">
        <v>0</v>
      </c>
      <c r="L126" s="495">
        <v>0</v>
      </c>
      <c r="M126" s="495">
        <v>0</v>
      </c>
      <c r="N126" s="556">
        <v>28148.508000000002</v>
      </c>
      <c r="O126" s="556">
        <v>34084.619000000006</v>
      </c>
      <c r="P126" s="556">
        <v>35683.678999999996</v>
      </c>
      <c r="Q126" s="556">
        <v>36657.61</v>
      </c>
      <c r="R126" s="556">
        <v>38511.991000000002</v>
      </c>
      <c r="S126" s="556">
        <v>43316.038</v>
      </c>
      <c r="T126" s="556">
        <v>49515.048000000003</v>
      </c>
      <c r="U126" s="598">
        <v>52202.357999999993</v>
      </c>
      <c r="V126" s="598">
        <v>55610.988999999987</v>
      </c>
      <c r="W126" s="599">
        <v>58253.500999999989</v>
      </c>
      <c r="X126" s="598">
        <v>61406.513000000006</v>
      </c>
      <c r="Y126" s="600">
        <v>63725.466</v>
      </c>
      <c r="Z126" s="600">
        <v>64154.169999999984</v>
      </c>
      <c r="AA126" s="600">
        <v>64491.895000000004</v>
      </c>
      <c r="AB126" s="600">
        <v>67268.188000000009</v>
      </c>
      <c r="AC126" s="221">
        <v>68904.709999999992</v>
      </c>
    </row>
    <row r="127" spans="2:29" x14ac:dyDescent="0.35">
      <c r="B127" s="506" t="s">
        <v>173</v>
      </c>
      <c r="C127" s="507"/>
      <c r="D127" s="532"/>
      <c r="E127" s="532"/>
      <c r="F127" s="532"/>
      <c r="G127" s="532"/>
      <c r="H127" s="532"/>
      <c r="I127" s="532"/>
      <c r="J127" s="533"/>
      <c r="K127" s="508"/>
      <c r="L127" s="508"/>
      <c r="M127" s="508"/>
      <c r="N127" s="508"/>
      <c r="O127" s="508"/>
      <c r="P127" s="508"/>
      <c r="Q127" s="508"/>
      <c r="R127" s="508"/>
      <c r="S127" s="508"/>
      <c r="T127" s="508"/>
      <c r="U127" s="508"/>
      <c r="V127" s="508"/>
      <c r="W127" s="506"/>
      <c r="X127" s="508"/>
      <c r="Y127" s="508"/>
      <c r="Z127" s="508"/>
      <c r="AA127" s="508"/>
      <c r="AB127" s="508"/>
      <c r="AC127" s="224"/>
    </row>
    <row r="128" spans="2:29" x14ac:dyDescent="0.35">
      <c r="B128" s="394" t="s">
        <v>60</v>
      </c>
      <c r="C128" s="395" t="s">
        <v>22</v>
      </c>
      <c r="D128" s="511">
        <v>0</v>
      </c>
      <c r="E128" s="512">
        <v>0</v>
      </c>
      <c r="F128" s="397">
        <v>24358.599000000006</v>
      </c>
      <c r="G128" s="397">
        <v>27201.676000000003</v>
      </c>
      <c r="H128" s="397">
        <v>37565.159</v>
      </c>
      <c r="I128" s="397">
        <v>51800.307999999997</v>
      </c>
      <c r="J128" s="591">
        <v>58064.663999999997</v>
      </c>
      <c r="K128" s="601">
        <v>0</v>
      </c>
      <c r="L128" s="601">
        <v>0</v>
      </c>
      <c r="M128" s="601">
        <v>0</v>
      </c>
      <c r="N128" s="397">
        <v>28148.508000000002</v>
      </c>
      <c r="O128" s="397">
        <v>34084.619000000006</v>
      </c>
      <c r="P128" s="397">
        <v>35683.678999999996</v>
      </c>
      <c r="Q128" s="397">
        <v>36163.356999999996</v>
      </c>
      <c r="R128" s="397">
        <v>37565.159</v>
      </c>
      <c r="S128" s="397">
        <v>42369.370999999999</v>
      </c>
      <c r="T128" s="397">
        <v>45969.74</v>
      </c>
      <c r="U128" s="397">
        <v>48373.137999999999</v>
      </c>
      <c r="V128" s="397">
        <v>51800.307999999997</v>
      </c>
      <c r="W128" s="441">
        <v>53819.324000000001</v>
      </c>
      <c r="X128" s="442">
        <v>56697.673999999999</v>
      </c>
      <c r="Y128" s="397">
        <v>58727.417999999998</v>
      </c>
      <c r="Z128" s="397">
        <v>58064.663999999997</v>
      </c>
      <c r="AA128" s="397">
        <v>58605.47</v>
      </c>
      <c r="AB128" s="397">
        <v>59818.819000000003</v>
      </c>
      <c r="AC128" s="78">
        <v>61141.964999999997</v>
      </c>
    </row>
    <row r="129" spans="2:29" x14ac:dyDescent="0.35">
      <c r="B129" s="394" t="s">
        <v>139</v>
      </c>
      <c r="C129" s="602" t="s">
        <v>22</v>
      </c>
      <c r="D129" s="511">
        <v>0</v>
      </c>
      <c r="E129" s="512">
        <v>0</v>
      </c>
      <c r="F129" s="397">
        <v>0</v>
      </c>
      <c r="G129" s="397">
        <v>0</v>
      </c>
      <c r="H129" s="397">
        <v>0</v>
      </c>
      <c r="I129" s="397">
        <v>128.32599999999999</v>
      </c>
      <c r="J129" s="591">
        <v>126.538056</v>
      </c>
      <c r="K129" s="601">
        <v>0</v>
      </c>
      <c r="L129" s="601">
        <v>0</v>
      </c>
      <c r="M129" s="601">
        <v>0</v>
      </c>
      <c r="N129" s="397">
        <v>0</v>
      </c>
      <c r="O129" s="397">
        <v>0</v>
      </c>
      <c r="P129" s="397">
        <v>0</v>
      </c>
      <c r="Q129" s="397">
        <v>0</v>
      </c>
      <c r="R129" s="397">
        <v>0</v>
      </c>
      <c r="S129" s="397">
        <v>0</v>
      </c>
      <c r="T129" s="397">
        <v>0</v>
      </c>
      <c r="U129" s="397">
        <v>128.345</v>
      </c>
      <c r="V129" s="397">
        <v>128.32599999999999</v>
      </c>
      <c r="W129" s="441">
        <v>123.396</v>
      </c>
      <c r="X129" s="442">
        <v>122.51300000000001</v>
      </c>
      <c r="Y129" s="397">
        <v>122.82899999999999</v>
      </c>
      <c r="Z129" s="397">
        <v>126.538056</v>
      </c>
      <c r="AA129" s="397">
        <v>126.932</v>
      </c>
      <c r="AB129" s="397">
        <v>126.544</v>
      </c>
      <c r="AC129" s="78">
        <v>285.66500000000002</v>
      </c>
    </row>
    <row r="130" spans="2:29" x14ac:dyDescent="0.35">
      <c r="B130" s="394" t="s">
        <v>140</v>
      </c>
      <c r="C130" s="602" t="s">
        <v>22</v>
      </c>
      <c r="D130" s="511">
        <v>0</v>
      </c>
      <c r="E130" s="512">
        <v>0</v>
      </c>
      <c r="F130" s="397">
        <v>494.25299999999999</v>
      </c>
      <c r="G130" s="397">
        <v>946.83199999999999</v>
      </c>
      <c r="H130" s="397">
        <v>946.83199999999999</v>
      </c>
      <c r="I130" s="397">
        <v>862.18399999999997</v>
      </c>
      <c r="J130" s="591">
        <v>909.72299999999996</v>
      </c>
      <c r="K130" s="601">
        <v>0</v>
      </c>
      <c r="L130" s="601">
        <v>0</v>
      </c>
      <c r="M130" s="601">
        <v>0</v>
      </c>
      <c r="N130" s="397">
        <v>0</v>
      </c>
      <c r="O130" s="397">
        <v>0</v>
      </c>
      <c r="P130" s="397">
        <v>0</v>
      </c>
      <c r="Q130" s="397">
        <v>494.25299999999999</v>
      </c>
      <c r="R130" s="397">
        <v>946.83199999999999</v>
      </c>
      <c r="S130" s="397">
        <v>946.66700000000003</v>
      </c>
      <c r="T130" s="397">
        <v>941.99699999999996</v>
      </c>
      <c r="U130" s="397">
        <v>978.57299999999998</v>
      </c>
      <c r="V130" s="397">
        <v>862.18399999999997</v>
      </c>
      <c r="W130" s="441">
        <v>945.28399999999999</v>
      </c>
      <c r="X130" s="442">
        <v>931.04600000000005</v>
      </c>
      <c r="Y130" s="397">
        <v>872.47699999999998</v>
      </c>
      <c r="Z130" s="397">
        <v>909.72299999999996</v>
      </c>
      <c r="AA130" s="397">
        <v>1285.7380000000001</v>
      </c>
      <c r="AB130" s="397">
        <v>1485.3869999999999</v>
      </c>
      <c r="AC130" s="78">
        <v>1578.107</v>
      </c>
    </row>
    <row r="131" spans="2:29" x14ac:dyDescent="0.35">
      <c r="B131" s="394" t="s">
        <v>141</v>
      </c>
      <c r="C131" s="602" t="s">
        <v>22</v>
      </c>
      <c r="D131" s="511">
        <v>0</v>
      </c>
      <c r="E131" s="512">
        <v>0</v>
      </c>
      <c r="F131" s="397">
        <v>0</v>
      </c>
      <c r="G131" s="397">
        <v>0</v>
      </c>
      <c r="H131" s="397">
        <v>0</v>
      </c>
      <c r="I131" s="397">
        <v>438.60500000000002</v>
      </c>
      <c r="J131" s="591">
        <v>677.447</v>
      </c>
      <c r="K131" s="601">
        <v>0</v>
      </c>
      <c r="L131" s="601">
        <v>0</v>
      </c>
      <c r="M131" s="601">
        <v>0</v>
      </c>
      <c r="N131" s="397">
        <v>0</v>
      </c>
      <c r="O131" s="397">
        <v>0</v>
      </c>
      <c r="P131" s="397">
        <v>0</v>
      </c>
      <c r="Q131" s="397">
        <v>0</v>
      </c>
      <c r="R131" s="397">
        <v>0</v>
      </c>
      <c r="S131" s="397">
        <v>0</v>
      </c>
      <c r="T131" s="397">
        <v>170.21899999999999</v>
      </c>
      <c r="U131" s="397">
        <v>400.2</v>
      </c>
      <c r="V131" s="397">
        <v>438.60500000000002</v>
      </c>
      <c r="W131" s="441">
        <v>492.55700000000002</v>
      </c>
      <c r="X131" s="442">
        <v>752.44899999999996</v>
      </c>
      <c r="Y131" s="397">
        <v>819.17</v>
      </c>
      <c r="Z131" s="397">
        <v>677.447</v>
      </c>
      <c r="AA131" s="397">
        <v>682.55</v>
      </c>
      <c r="AB131" s="397">
        <v>664.14300000000003</v>
      </c>
      <c r="AC131" s="78">
        <v>655.39599999999996</v>
      </c>
    </row>
    <row r="132" spans="2:29" x14ac:dyDescent="0.35">
      <c r="B132" s="394" t="s">
        <v>142</v>
      </c>
      <c r="C132" s="602" t="s">
        <v>22</v>
      </c>
      <c r="D132" s="511">
        <v>0</v>
      </c>
      <c r="E132" s="512">
        <v>0</v>
      </c>
      <c r="F132" s="397">
        <v>0</v>
      </c>
      <c r="G132" s="397">
        <v>0</v>
      </c>
      <c r="H132" s="397">
        <v>0</v>
      </c>
      <c r="I132" s="397">
        <v>2145.15</v>
      </c>
      <c r="J132" s="591">
        <v>4098.2209999999995</v>
      </c>
      <c r="K132" s="601">
        <v>0</v>
      </c>
      <c r="L132" s="601">
        <v>0</v>
      </c>
      <c r="M132" s="601">
        <v>0</v>
      </c>
      <c r="N132" s="397">
        <v>0</v>
      </c>
      <c r="O132" s="397">
        <v>0</v>
      </c>
      <c r="P132" s="397">
        <v>0</v>
      </c>
      <c r="Q132" s="397">
        <v>0</v>
      </c>
      <c r="R132" s="397">
        <v>0</v>
      </c>
      <c r="S132" s="397">
        <v>0</v>
      </c>
      <c r="T132" s="397">
        <v>2126.8539999999998</v>
      </c>
      <c r="U132" s="397">
        <v>2109.1019999999999</v>
      </c>
      <c r="V132" s="397">
        <v>2145.15</v>
      </c>
      <c r="W132" s="441">
        <v>2559.5610000000001</v>
      </c>
      <c r="X132" s="397">
        <v>2650.4360000000001</v>
      </c>
      <c r="Y132" s="397">
        <v>2908.0819999999999</v>
      </c>
      <c r="Z132" s="397">
        <v>4098.2209999999995</v>
      </c>
      <c r="AA132" s="397">
        <v>3539.241</v>
      </c>
      <c r="AB132" s="397">
        <v>4918.3220000000001</v>
      </c>
      <c r="AC132" s="78">
        <v>4985.2179999999998</v>
      </c>
    </row>
    <row r="133" spans="2:29" x14ac:dyDescent="0.35">
      <c r="B133" s="394" t="s">
        <v>143</v>
      </c>
      <c r="C133" s="602" t="s">
        <v>22</v>
      </c>
      <c r="D133" s="511">
        <v>0</v>
      </c>
      <c r="E133" s="512">
        <v>0</v>
      </c>
      <c r="F133" s="397">
        <v>0</v>
      </c>
      <c r="G133" s="397">
        <v>0</v>
      </c>
      <c r="H133" s="397">
        <v>0</v>
      </c>
      <c r="I133" s="397">
        <v>236.416</v>
      </c>
      <c r="J133" s="591">
        <v>277.577</v>
      </c>
      <c r="K133" s="601">
        <v>0</v>
      </c>
      <c r="L133" s="601">
        <v>0</v>
      </c>
      <c r="M133" s="601">
        <v>0</v>
      </c>
      <c r="N133" s="397">
        <v>0</v>
      </c>
      <c r="O133" s="397">
        <v>0</v>
      </c>
      <c r="P133" s="397">
        <v>0</v>
      </c>
      <c r="Q133" s="397">
        <v>0</v>
      </c>
      <c r="R133" s="397">
        <v>0</v>
      </c>
      <c r="S133" s="397">
        <v>0</v>
      </c>
      <c r="T133" s="397">
        <v>306.238</v>
      </c>
      <c r="U133" s="397">
        <v>213</v>
      </c>
      <c r="V133" s="397">
        <v>236.416</v>
      </c>
      <c r="W133" s="441">
        <v>313.37900000000002</v>
      </c>
      <c r="X133" s="442">
        <v>252.39500000000001</v>
      </c>
      <c r="Y133" s="397">
        <v>275.49</v>
      </c>
      <c r="Z133" s="397">
        <v>277.577</v>
      </c>
      <c r="AA133" s="397">
        <v>251.96299999999999</v>
      </c>
      <c r="AB133" s="397">
        <v>254.97300000000001</v>
      </c>
      <c r="AC133" s="78">
        <v>258.35899999999998</v>
      </c>
    </row>
    <row r="134" spans="2:29" x14ac:dyDescent="0.35">
      <c r="B134" s="394" t="s">
        <v>120</v>
      </c>
      <c r="C134" s="602" t="s">
        <v>22</v>
      </c>
      <c r="D134" s="511">
        <v>0</v>
      </c>
      <c r="E134" s="512">
        <v>0</v>
      </c>
      <c r="F134" s="397">
        <v>0</v>
      </c>
      <c r="G134" s="397">
        <v>0</v>
      </c>
      <c r="H134" s="397">
        <v>0</v>
      </c>
      <c r="I134" s="397">
        <v>0</v>
      </c>
      <c r="J134" s="591">
        <v>0</v>
      </c>
      <c r="K134" s="601">
        <v>0</v>
      </c>
      <c r="L134" s="601">
        <v>0</v>
      </c>
      <c r="M134" s="601">
        <v>0</v>
      </c>
      <c r="N134" s="397">
        <v>0</v>
      </c>
      <c r="O134" s="397">
        <v>0</v>
      </c>
      <c r="P134" s="397">
        <v>0</v>
      </c>
      <c r="Q134" s="397">
        <v>0</v>
      </c>
      <c r="R134" s="397">
        <v>0</v>
      </c>
      <c r="S134" s="397">
        <v>0</v>
      </c>
      <c r="T134" s="397">
        <v>0</v>
      </c>
      <c r="U134" s="397">
        <v>0</v>
      </c>
      <c r="V134" s="397">
        <v>0</v>
      </c>
      <c r="W134" s="396">
        <v>0</v>
      </c>
      <c r="X134" s="397">
        <v>0</v>
      </c>
      <c r="Y134" s="397">
        <v>0</v>
      </c>
      <c r="Z134" s="397">
        <v>0</v>
      </c>
      <c r="AA134" s="397">
        <v>0</v>
      </c>
      <c r="AB134" s="397">
        <v>0</v>
      </c>
      <c r="AC134" s="78">
        <v>0</v>
      </c>
    </row>
    <row r="135" spans="2:29" x14ac:dyDescent="0.35">
      <c r="B135" s="490" t="s">
        <v>127</v>
      </c>
      <c r="C135" s="444" t="s">
        <v>22</v>
      </c>
      <c r="D135" s="513">
        <v>0</v>
      </c>
      <c r="E135" s="495">
        <v>0</v>
      </c>
      <c r="F135" s="446">
        <v>0</v>
      </c>
      <c r="G135" s="446">
        <v>0</v>
      </c>
      <c r="H135" s="446">
        <v>0</v>
      </c>
      <c r="I135" s="446">
        <v>0</v>
      </c>
      <c r="J135" s="374">
        <v>0</v>
      </c>
      <c r="K135" s="603">
        <v>0</v>
      </c>
      <c r="L135" s="603">
        <v>0</v>
      </c>
      <c r="M135" s="603">
        <v>0</v>
      </c>
      <c r="N135" s="446">
        <v>0</v>
      </c>
      <c r="O135" s="446">
        <v>0</v>
      </c>
      <c r="P135" s="446">
        <v>0</v>
      </c>
      <c r="Q135" s="446">
        <v>0</v>
      </c>
      <c r="R135" s="446">
        <v>0</v>
      </c>
      <c r="S135" s="446">
        <v>0</v>
      </c>
      <c r="T135" s="446">
        <v>0</v>
      </c>
      <c r="U135" s="446">
        <v>0</v>
      </c>
      <c r="V135" s="446">
        <v>0</v>
      </c>
      <c r="W135" s="445">
        <v>0</v>
      </c>
      <c r="X135" s="446">
        <v>0</v>
      </c>
      <c r="Y135" s="446">
        <v>0</v>
      </c>
      <c r="Z135" s="446">
        <v>0</v>
      </c>
      <c r="AA135" s="397">
        <v>0</v>
      </c>
      <c r="AB135" s="397">
        <v>0</v>
      </c>
      <c r="AC135" s="78">
        <v>0</v>
      </c>
    </row>
    <row r="136" spans="2:29" x14ac:dyDescent="0.35">
      <c r="B136" s="515" t="s">
        <v>24</v>
      </c>
      <c r="C136" s="407" t="s">
        <v>22</v>
      </c>
      <c r="D136" s="516">
        <v>0</v>
      </c>
      <c r="E136" s="517">
        <v>0</v>
      </c>
      <c r="F136" s="409">
        <v>24852.852000000006</v>
      </c>
      <c r="G136" s="409">
        <v>28148.508000000002</v>
      </c>
      <c r="H136" s="409">
        <v>38511.991000000002</v>
      </c>
      <c r="I136" s="604">
        <v>55610.989000000001</v>
      </c>
      <c r="J136" s="546">
        <v>64154.170056000003</v>
      </c>
      <c r="K136" s="605">
        <v>0</v>
      </c>
      <c r="L136" s="605">
        <v>0</v>
      </c>
      <c r="M136" s="605">
        <v>0</v>
      </c>
      <c r="N136" s="604">
        <v>28148.508000000002</v>
      </c>
      <c r="O136" s="604">
        <v>34084.619000000006</v>
      </c>
      <c r="P136" s="604">
        <v>35683.678999999996</v>
      </c>
      <c r="Q136" s="604">
        <v>36657.609999999993</v>
      </c>
      <c r="R136" s="604">
        <v>38511.991000000002</v>
      </c>
      <c r="S136" s="604">
        <v>43316.038</v>
      </c>
      <c r="T136" s="604">
        <v>49515.047999999995</v>
      </c>
      <c r="U136" s="604">
        <v>52202.357999999993</v>
      </c>
      <c r="V136" s="604">
        <v>55610.989000000001</v>
      </c>
      <c r="W136" s="606">
        <v>58253.501000000004</v>
      </c>
      <c r="X136" s="604">
        <v>61406.512999999999</v>
      </c>
      <c r="Y136" s="604">
        <v>63725.465999999993</v>
      </c>
      <c r="Z136" s="604">
        <v>64154.170055999988</v>
      </c>
      <c r="AA136" s="519">
        <v>64491.894000000008</v>
      </c>
      <c r="AB136" s="519">
        <v>67268.188000000009</v>
      </c>
      <c r="AC136" s="221">
        <v>68904.709999999992</v>
      </c>
    </row>
    <row r="137" spans="2:29" x14ac:dyDescent="0.35">
      <c r="B137" s="506" t="s">
        <v>155</v>
      </c>
      <c r="C137" s="507"/>
      <c r="D137" s="532"/>
      <c r="E137" s="532"/>
      <c r="F137" s="532"/>
      <c r="G137" s="532"/>
      <c r="H137" s="532"/>
      <c r="I137" s="532"/>
      <c r="J137" s="533"/>
      <c r="K137" s="508"/>
      <c r="L137" s="508"/>
      <c r="M137" s="508"/>
      <c r="N137" s="508"/>
      <c r="O137" s="508"/>
      <c r="P137" s="508"/>
      <c r="Q137" s="508"/>
      <c r="R137" s="508"/>
      <c r="S137" s="508"/>
      <c r="T137" s="508"/>
      <c r="U137" s="508"/>
      <c r="V137" s="508"/>
      <c r="W137" s="506"/>
      <c r="X137" s="508"/>
      <c r="Y137" s="508"/>
      <c r="Z137" s="508"/>
      <c r="AA137" s="508"/>
      <c r="AB137" s="508"/>
      <c r="AC137" s="224"/>
    </row>
    <row r="138" spans="2:29" ht="15" customHeight="1" x14ac:dyDescent="0.35">
      <c r="B138" s="394" t="s">
        <v>130</v>
      </c>
      <c r="C138" s="395" t="s">
        <v>22</v>
      </c>
      <c r="D138" s="511">
        <v>0</v>
      </c>
      <c r="E138" s="512">
        <v>0</v>
      </c>
      <c r="F138" s="590">
        <v>9766.2330000000002</v>
      </c>
      <c r="G138" s="590">
        <v>11263.311</v>
      </c>
      <c r="H138" s="590">
        <v>24315.458999999999</v>
      </c>
      <c r="I138" s="590">
        <v>26517.694</v>
      </c>
      <c r="J138" s="591">
        <v>31545.435000000001</v>
      </c>
      <c r="K138" s="512">
        <v>0</v>
      </c>
      <c r="L138" s="512">
        <v>0</v>
      </c>
      <c r="M138" s="512">
        <v>0</v>
      </c>
      <c r="N138" s="590">
        <v>11263.311</v>
      </c>
      <c r="O138" s="590">
        <v>11473.284</v>
      </c>
      <c r="P138" s="590">
        <v>21159.143</v>
      </c>
      <c r="Q138" s="590">
        <v>21367.345000000001</v>
      </c>
      <c r="R138" s="590">
        <v>24315.458999999999</v>
      </c>
      <c r="S138" s="590">
        <v>24491.343000000001</v>
      </c>
      <c r="T138" s="590">
        <v>25792.55</v>
      </c>
      <c r="U138" s="590">
        <v>26316.288</v>
      </c>
      <c r="V138" s="590">
        <v>26517.694</v>
      </c>
      <c r="W138" s="592">
        <v>26986.087</v>
      </c>
      <c r="X138" s="590">
        <v>30279.097000000002</v>
      </c>
      <c r="Y138" s="590">
        <v>30592.888999999999</v>
      </c>
      <c r="Z138" s="590">
        <v>31545.435000000001</v>
      </c>
      <c r="AA138" s="590">
        <v>31164.437999999998</v>
      </c>
      <c r="AB138" s="590">
        <v>34661.701000000001</v>
      </c>
      <c r="AC138" s="158">
        <v>34006.837</v>
      </c>
    </row>
    <row r="139" spans="2:29" ht="15" customHeight="1" x14ac:dyDescent="0.35">
      <c r="B139" s="394" t="s">
        <v>131</v>
      </c>
      <c r="C139" s="602" t="s">
        <v>22</v>
      </c>
      <c r="D139" s="511">
        <v>0</v>
      </c>
      <c r="E139" s="512">
        <v>0</v>
      </c>
      <c r="F139" s="590">
        <v>4956.1970000000001</v>
      </c>
      <c r="G139" s="590">
        <v>4513.3829999999998</v>
      </c>
      <c r="H139" s="590">
        <v>10374.429</v>
      </c>
      <c r="I139" s="590">
        <v>10867.379000000001</v>
      </c>
      <c r="J139" s="591">
        <v>20142.891</v>
      </c>
      <c r="K139" s="512">
        <v>0</v>
      </c>
      <c r="L139" s="512">
        <v>0</v>
      </c>
      <c r="M139" s="512">
        <v>0</v>
      </c>
      <c r="N139" s="590">
        <v>4513.3829999999998</v>
      </c>
      <c r="O139" s="590">
        <v>4603.8360000000002</v>
      </c>
      <c r="P139" s="590">
        <v>7493.9040000000005</v>
      </c>
      <c r="Q139" s="590">
        <v>7572.0050000000001</v>
      </c>
      <c r="R139" s="590">
        <v>10374.429</v>
      </c>
      <c r="S139" s="590">
        <v>9494.1669999999995</v>
      </c>
      <c r="T139" s="590">
        <v>10816.666999999999</v>
      </c>
      <c r="U139" s="590">
        <v>10820.955</v>
      </c>
      <c r="V139" s="590">
        <v>10867.379000000001</v>
      </c>
      <c r="W139" s="592">
        <v>11390.714</v>
      </c>
      <c r="X139" s="590">
        <v>12549.503000000001</v>
      </c>
      <c r="Y139" s="590">
        <v>12539.666999999999</v>
      </c>
      <c r="Z139" s="590">
        <v>20142.891</v>
      </c>
      <c r="AA139" s="590">
        <v>20419.316999999999</v>
      </c>
      <c r="AB139" s="590">
        <v>21026.67</v>
      </c>
      <c r="AC139" s="158">
        <v>20563.988000000001</v>
      </c>
    </row>
    <row r="140" spans="2:29" ht="15" customHeight="1" x14ac:dyDescent="0.35">
      <c r="B140" s="394" t="s">
        <v>132</v>
      </c>
      <c r="C140" s="602" t="s">
        <v>22</v>
      </c>
      <c r="D140" s="511">
        <v>0</v>
      </c>
      <c r="E140" s="512">
        <v>0</v>
      </c>
      <c r="F140" s="590">
        <v>364.23500000000001</v>
      </c>
      <c r="G140" s="590">
        <v>1210.6130000000001</v>
      </c>
      <c r="H140" s="590">
        <v>9327.5210000000006</v>
      </c>
      <c r="I140" s="590">
        <v>17053.896000000001</v>
      </c>
      <c r="J140" s="591">
        <v>20545.835999999999</v>
      </c>
      <c r="K140" s="512">
        <v>0</v>
      </c>
      <c r="L140" s="512">
        <v>0</v>
      </c>
      <c r="M140" s="512">
        <v>0</v>
      </c>
      <c r="N140" s="590">
        <v>1210.6130000000001</v>
      </c>
      <c r="O140" s="590">
        <v>3180.7730000000001</v>
      </c>
      <c r="P140" s="590">
        <v>5652.0050000000001</v>
      </c>
      <c r="Q140" s="590">
        <v>7569.2669999999998</v>
      </c>
      <c r="R140" s="590">
        <v>9327.5210000000006</v>
      </c>
      <c r="S140" s="590">
        <v>10091.992</v>
      </c>
      <c r="T140" s="590">
        <v>11321.346</v>
      </c>
      <c r="U140" s="590">
        <v>14210.902</v>
      </c>
      <c r="V140" s="590">
        <v>17053.896000000001</v>
      </c>
      <c r="W140" s="592">
        <v>21143.203390400002</v>
      </c>
      <c r="X140" s="590">
        <v>23339.897000000001</v>
      </c>
      <c r="Y140" s="590">
        <v>19274.458999999999</v>
      </c>
      <c r="Z140" s="590">
        <v>20545.835999999999</v>
      </c>
      <c r="AA140" s="590">
        <v>19782.913</v>
      </c>
      <c r="AB140" s="590">
        <v>22427.81</v>
      </c>
      <c r="AC140" s="158">
        <v>19628.899000000001</v>
      </c>
    </row>
    <row r="141" spans="2:29" ht="15" customHeight="1" x14ac:dyDescent="0.35">
      <c r="B141" s="394" t="s">
        <v>133</v>
      </c>
      <c r="C141" s="602" t="s">
        <v>22</v>
      </c>
      <c r="D141" s="511">
        <v>0</v>
      </c>
      <c r="E141" s="512">
        <v>0</v>
      </c>
      <c r="F141" s="590">
        <v>494.66500000000002</v>
      </c>
      <c r="G141" s="590">
        <v>699.08</v>
      </c>
      <c r="H141" s="590">
        <v>4099.5150000000003</v>
      </c>
      <c r="I141" s="590">
        <v>7226.7979999999998</v>
      </c>
      <c r="J141" s="591">
        <v>7941.1689999999999</v>
      </c>
      <c r="K141" s="512">
        <v>0</v>
      </c>
      <c r="L141" s="512">
        <v>0</v>
      </c>
      <c r="M141" s="512">
        <v>0</v>
      </c>
      <c r="N141" s="590">
        <v>699.08</v>
      </c>
      <c r="O141" s="590">
        <v>2287.9050000000002</v>
      </c>
      <c r="P141" s="590">
        <v>4010.0230000000001</v>
      </c>
      <c r="Q141" s="590">
        <v>4065.6590000000001</v>
      </c>
      <c r="R141" s="590">
        <v>4099.5150000000003</v>
      </c>
      <c r="S141" s="590">
        <v>4145.1959999999999</v>
      </c>
      <c r="T141" s="590">
        <v>8130.9030000000002</v>
      </c>
      <c r="U141" s="590">
        <v>7658.0450000000001</v>
      </c>
      <c r="V141" s="590">
        <v>7226.7979999999998</v>
      </c>
      <c r="W141" s="592">
        <v>7728.2449999999999</v>
      </c>
      <c r="X141" s="590">
        <v>8011.7669999999998</v>
      </c>
      <c r="Y141" s="590">
        <v>8319.0920000000006</v>
      </c>
      <c r="Z141" s="590">
        <v>7941.1689999999999</v>
      </c>
      <c r="AA141" s="590">
        <v>2911.4659999999999</v>
      </c>
      <c r="AB141" s="590">
        <v>8583.7450000000008</v>
      </c>
      <c r="AC141" s="158">
        <v>8722.5730000000003</v>
      </c>
    </row>
    <row r="142" spans="2:29" ht="15" customHeight="1" x14ac:dyDescent="0.35">
      <c r="B142" s="394" t="s">
        <v>134</v>
      </c>
      <c r="C142" s="602" t="s">
        <v>22</v>
      </c>
      <c r="D142" s="511">
        <v>0</v>
      </c>
      <c r="E142" s="512">
        <v>0</v>
      </c>
      <c r="F142" s="590">
        <v>103.91</v>
      </c>
      <c r="G142" s="590">
        <v>36.356999999999999</v>
      </c>
      <c r="H142" s="590">
        <v>1493.7929999999999</v>
      </c>
      <c r="I142" s="590">
        <v>1693.925</v>
      </c>
      <c r="J142" s="591">
        <v>0</v>
      </c>
      <c r="K142" s="512">
        <v>0</v>
      </c>
      <c r="L142" s="512">
        <v>0</v>
      </c>
      <c r="M142" s="512">
        <v>0</v>
      </c>
      <c r="N142" s="590">
        <v>36.356999999999999</v>
      </c>
      <c r="O142" s="590">
        <v>29.437000000000001</v>
      </c>
      <c r="P142" s="590">
        <v>806.57</v>
      </c>
      <c r="Q142" s="590">
        <v>898.85599999999999</v>
      </c>
      <c r="R142" s="590">
        <v>1493.7929999999999</v>
      </c>
      <c r="S142" s="590">
        <v>1482.4269999999999</v>
      </c>
      <c r="T142" s="590">
        <v>1643.692</v>
      </c>
      <c r="U142" s="590">
        <v>1660.684</v>
      </c>
      <c r="V142" s="590">
        <v>1693.925</v>
      </c>
      <c r="W142" s="592">
        <v>0</v>
      </c>
      <c r="X142" s="590">
        <v>0</v>
      </c>
      <c r="Y142" s="590">
        <v>0</v>
      </c>
      <c r="Z142" s="590">
        <v>0</v>
      </c>
      <c r="AA142" s="590">
        <v>0</v>
      </c>
      <c r="AB142" s="590">
        <v>0</v>
      </c>
      <c r="AC142" s="158">
        <v>0</v>
      </c>
    </row>
    <row r="143" spans="2:29" ht="15" customHeight="1" x14ac:dyDescent="0.35">
      <c r="B143" s="394" t="s">
        <v>135</v>
      </c>
      <c r="C143" s="602" t="s">
        <v>22</v>
      </c>
      <c r="D143" s="511">
        <v>0</v>
      </c>
      <c r="E143" s="512">
        <v>0</v>
      </c>
      <c r="F143" s="590">
        <v>5772.4930000000004</v>
      </c>
      <c r="G143" s="590">
        <v>6759.3940000000002</v>
      </c>
      <c r="H143" s="590">
        <v>26320.667000000001</v>
      </c>
      <c r="I143" s="590">
        <v>41355.159</v>
      </c>
      <c r="J143" s="591">
        <v>52045.731</v>
      </c>
      <c r="K143" s="512">
        <v>0</v>
      </c>
      <c r="L143" s="512">
        <v>0</v>
      </c>
      <c r="M143" s="512">
        <v>0</v>
      </c>
      <c r="N143" s="590">
        <v>6759.3940000000002</v>
      </c>
      <c r="O143" s="590">
        <v>5556.9409999999998</v>
      </c>
      <c r="P143" s="590">
        <v>9320.6489999999994</v>
      </c>
      <c r="Q143" s="590">
        <v>24039.571</v>
      </c>
      <c r="R143" s="590">
        <v>26320.667000000001</v>
      </c>
      <c r="S143" s="590">
        <v>28062.224999999999</v>
      </c>
      <c r="T143" s="590">
        <v>32205.759999999998</v>
      </c>
      <c r="U143" s="590">
        <v>37390.292999999998</v>
      </c>
      <c r="V143" s="590">
        <v>41355.159</v>
      </c>
      <c r="W143" s="592">
        <v>46182.191609599999</v>
      </c>
      <c r="X143" s="590">
        <v>50854.985999999997</v>
      </c>
      <c r="Y143" s="590">
        <v>53327.845000000001</v>
      </c>
      <c r="Z143" s="590">
        <v>52045.731</v>
      </c>
      <c r="AA143" s="590">
        <v>51480.777000000002</v>
      </c>
      <c r="AB143" s="590">
        <v>62523.757999999994</v>
      </c>
      <c r="AC143" s="158">
        <v>68920.108999999997</v>
      </c>
    </row>
    <row r="144" spans="2:29" ht="15" customHeight="1" x14ac:dyDescent="0.35">
      <c r="B144" s="490" t="s">
        <v>127</v>
      </c>
      <c r="C144" s="607" t="s">
        <v>22</v>
      </c>
      <c r="D144" s="513">
        <v>0</v>
      </c>
      <c r="E144" s="495">
        <v>0</v>
      </c>
      <c r="F144" s="593">
        <v>-4361.0619999999999</v>
      </c>
      <c r="G144" s="593">
        <v>-7024.5780000000004</v>
      </c>
      <c r="H144" s="593">
        <v>-57054.525999999998</v>
      </c>
      <c r="I144" s="593">
        <v>-73413.074999999997</v>
      </c>
      <c r="J144" s="591">
        <v>-95801.125</v>
      </c>
      <c r="K144" s="495">
        <v>0</v>
      </c>
      <c r="L144" s="495">
        <v>0</v>
      </c>
      <c r="M144" s="495">
        <v>0</v>
      </c>
      <c r="N144" s="593">
        <v>-7024.5780000000004</v>
      </c>
      <c r="O144" s="593">
        <v>-10817.888999999999</v>
      </c>
      <c r="P144" s="593">
        <v>-31656.63</v>
      </c>
      <c r="Q144" s="593">
        <v>-48137.959000000003</v>
      </c>
      <c r="R144" s="593">
        <v>-57054.525999999998</v>
      </c>
      <c r="S144" s="593">
        <v>-56689.78</v>
      </c>
      <c r="T144" s="593">
        <v>-62957.836000000003</v>
      </c>
      <c r="U144" s="593">
        <v>-69089.918000000005</v>
      </c>
      <c r="V144" s="593">
        <v>-73413.074999999997</v>
      </c>
      <c r="W144" s="594">
        <v>-80130.186000000002</v>
      </c>
      <c r="X144" s="593">
        <v>-90829.834000000003</v>
      </c>
      <c r="Y144" s="593">
        <v>-88339.357000000004</v>
      </c>
      <c r="Z144" s="593">
        <v>-95801.125</v>
      </c>
      <c r="AA144" s="593">
        <v>-89458.520999999993</v>
      </c>
      <c r="AB144" s="593">
        <v>-111432.107</v>
      </c>
      <c r="AC144" s="158">
        <v>-112580.29</v>
      </c>
    </row>
    <row r="145" spans="2:29" ht="15" customHeight="1" x14ac:dyDescent="0.35">
      <c r="B145" s="515" t="s">
        <v>28</v>
      </c>
      <c r="C145" s="608" t="s">
        <v>22</v>
      </c>
      <c r="D145" s="595">
        <v>0</v>
      </c>
      <c r="E145" s="596">
        <v>0</v>
      </c>
      <c r="F145" s="597">
        <v>17096.671000000002</v>
      </c>
      <c r="G145" s="609">
        <v>17457.560000000001</v>
      </c>
      <c r="H145" s="609">
        <v>18876.857999999993</v>
      </c>
      <c r="I145" s="609">
        <v>31301.776000000013</v>
      </c>
      <c r="J145" s="610">
        <v>36419.936999999976</v>
      </c>
      <c r="K145" s="495">
        <v>0</v>
      </c>
      <c r="L145" s="495">
        <v>0</v>
      </c>
      <c r="M145" s="495">
        <v>0</v>
      </c>
      <c r="N145" s="556">
        <v>17457.560000000001</v>
      </c>
      <c r="O145" s="556">
        <v>16314.287</v>
      </c>
      <c r="P145" s="556">
        <v>16785.663999999993</v>
      </c>
      <c r="Q145" s="556">
        <v>17374.743999999992</v>
      </c>
      <c r="R145" s="556">
        <v>18876.857999999993</v>
      </c>
      <c r="S145" s="556">
        <v>21077.570000000007</v>
      </c>
      <c r="T145" s="556">
        <v>26953.081999999988</v>
      </c>
      <c r="U145" s="598">
        <v>28967.248999999996</v>
      </c>
      <c r="V145" s="598">
        <v>31301.776000000013</v>
      </c>
      <c r="W145" s="599">
        <v>33300.25499999999</v>
      </c>
      <c r="X145" s="598">
        <v>34205.415999999997</v>
      </c>
      <c r="Y145" s="569">
        <v>35714.595000000001</v>
      </c>
      <c r="Z145" s="569">
        <v>36419.936999999976</v>
      </c>
      <c r="AA145" s="569">
        <v>36300.390000000014</v>
      </c>
      <c r="AB145" s="569">
        <v>37791.576999999976</v>
      </c>
      <c r="AC145" s="221">
        <v>39262.116000000024</v>
      </c>
    </row>
    <row r="146" spans="2:29" x14ac:dyDescent="0.35">
      <c r="B146" s="506" t="s">
        <v>156</v>
      </c>
      <c r="C146" s="507"/>
      <c r="D146" s="532"/>
      <c r="E146" s="532"/>
      <c r="F146" s="532"/>
      <c r="G146" s="532"/>
      <c r="H146" s="532"/>
      <c r="I146" s="532"/>
      <c r="J146" s="533"/>
      <c r="K146" s="508"/>
      <c r="L146" s="508"/>
      <c r="M146" s="508"/>
      <c r="N146" s="508"/>
      <c r="O146" s="508"/>
      <c r="P146" s="508"/>
      <c r="Q146" s="508"/>
      <c r="R146" s="508"/>
      <c r="S146" s="508"/>
      <c r="T146" s="508"/>
      <c r="U146" s="508"/>
      <c r="V146" s="508"/>
      <c r="W146" s="506"/>
      <c r="X146" s="508"/>
      <c r="Y146" s="508"/>
      <c r="Z146" s="508"/>
      <c r="AA146" s="508"/>
      <c r="AB146" s="508"/>
      <c r="AC146" s="224"/>
    </row>
    <row r="147" spans="2:29" x14ac:dyDescent="0.35">
      <c r="B147" s="394" t="s">
        <v>130</v>
      </c>
      <c r="C147" s="395" t="s">
        <v>22</v>
      </c>
      <c r="D147" s="511">
        <v>0</v>
      </c>
      <c r="E147" s="512">
        <v>1246.9696565978163</v>
      </c>
      <c r="F147" s="590">
        <v>2199.3443550633601</v>
      </c>
      <c r="G147" s="590">
        <v>1250.9805247615554</v>
      </c>
      <c r="H147" s="590">
        <v>1567.26713092605</v>
      </c>
      <c r="I147" s="590">
        <v>1125.4456341669004</v>
      </c>
      <c r="J147" s="591">
        <v>1049.0710938705543</v>
      </c>
      <c r="K147" s="512">
        <v>180.02946559260008</v>
      </c>
      <c r="L147" s="512">
        <v>386.10995894283008</v>
      </c>
      <c r="M147" s="512">
        <v>563.03525499132513</v>
      </c>
      <c r="N147" s="590">
        <v>121.80584523480005</v>
      </c>
      <c r="O147" s="590">
        <v>278.55539529779992</v>
      </c>
      <c r="P147" s="590">
        <v>352.22530996824986</v>
      </c>
      <c r="Q147" s="590">
        <v>613.05343639541491</v>
      </c>
      <c r="R147" s="590">
        <v>323.43298926458499</v>
      </c>
      <c r="S147" s="590">
        <v>405.25116073000009</v>
      </c>
      <c r="T147" s="590">
        <v>320.39298876000004</v>
      </c>
      <c r="U147" s="590">
        <v>240.80161578000039</v>
      </c>
      <c r="V147" s="590">
        <v>158.99986889689993</v>
      </c>
      <c r="W147" s="592">
        <v>512.09357697484404</v>
      </c>
      <c r="X147" s="590">
        <v>277.71428357487201</v>
      </c>
      <c r="Y147" s="590">
        <v>127.69250943684935</v>
      </c>
      <c r="Z147" s="590">
        <v>131.57072388398888</v>
      </c>
      <c r="AA147" s="590">
        <v>209.36936982172728</v>
      </c>
      <c r="AB147" s="590">
        <v>117.95368680685759</v>
      </c>
      <c r="AC147" s="158">
        <v>56.490867240875957</v>
      </c>
    </row>
    <row r="148" spans="2:29" x14ac:dyDescent="0.35">
      <c r="B148" s="394" t="s">
        <v>131</v>
      </c>
      <c r="C148" s="395" t="s">
        <v>22</v>
      </c>
      <c r="D148" s="511">
        <v>0</v>
      </c>
      <c r="E148" s="512">
        <v>585.10796945762388</v>
      </c>
      <c r="F148" s="590">
        <v>338.33777679000008</v>
      </c>
      <c r="G148" s="590">
        <v>605.31020345927243</v>
      </c>
      <c r="H148" s="590">
        <v>1046.15722977</v>
      </c>
      <c r="I148" s="590">
        <v>1078.0196116799748</v>
      </c>
      <c r="J148" s="591">
        <v>1470.5645445542968</v>
      </c>
      <c r="K148" s="512">
        <v>150.45757498699984</v>
      </c>
      <c r="L148" s="512">
        <v>101.16042508999999</v>
      </c>
      <c r="M148" s="512">
        <v>152.02823846000001</v>
      </c>
      <c r="N148" s="590">
        <v>201.66396492227261</v>
      </c>
      <c r="O148" s="590">
        <v>207.5427993122002</v>
      </c>
      <c r="P148" s="590">
        <v>219.64145549749998</v>
      </c>
      <c r="Q148" s="590">
        <v>388.19802192600702</v>
      </c>
      <c r="R148" s="590">
        <v>230.77495303429282</v>
      </c>
      <c r="S148" s="590">
        <v>166.7930941299999</v>
      </c>
      <c r="T148" s="590">
        <v>185.73082612999997</v>
      </c>
      <c r="U148" s="590">
        <v>148.31021027</v>
      </c>
      <c r="V148" s="590">
        <v>577.18548114997498</v>
      </c>
      <c r="W148" s="592">
        <v>404.57571727602715</v>
      </c>
      <c r="X148" s="590">
        <v>419.61998453942101</v>
      </c>
      <c r="Y148" s="590">
        <v>336.58899601183469</v>
      </c>
      <c r="Z148" s="590">
        <v>309.77984672701399</v>
      </c>
      <c r="AA148" s="590">
        <v>264.77053861033914</v>
      </c>
      <c r="AB148" s="590">
        <v>193.7849866128862</v>
      </c>
      <c r="AC148" s="158">
        <v>188.95772041332722</v>
      </c>
    </row>
    <row r="149" spans="2:29" x14ac:dyDescent="0.35">
      <c r="B149" s="394" t="s">
        <v>132</v>
      </c>
      <c r="C149" s="395" t="s">
        <v>22</v>
      </c>
      <c r="D149" s="511">
        <v>0</v>
      </c>
      <c r="E149" s="512">
        <v>81.092469446899997</v>
      </c>
      <c r="F149" s="590">
        <v>183.14205963529997</v>
      </c>
      <c r="G149" s="590">
        <v>859.97160178417198</v>
      </c>
      <c r="H149" s="590">
        <v>2648.5703897560006</v>
      </c>
      <c r="I149" s="590">
        <v>2239.0083916010999</v>
      </c>
      <c r="J149" s="591">
        <v>1327.3866131969046</v>
      </c>
      <c r="K149" s="512">
        <v>9.6091088235000104</v>
      </c>
      <c r="L149" s="512">
        <v>17.484048530439992</v>
      </c>
      <c r="M149" s="512">
        <v>122.87789754867441</v>
      </c>
      <c r="N149" s="590">
        <v>710.00054688155751</v>
      </c>
      <c r="O149" s="590">
        <v>435.38115295074999</v>
      </c>
      <c r="P149" s="590">
        <v>967.07922685174992</v>
      </c>
      <c r="Q149" s="590">
        <v>544.25528279030857</v>
      </c>
      <c r="R149" s="590">
        <v>701.85472716319168</v>
      </c>
      <c r="S149" s="590">
        <v>291.77661794729994</v>
      </c>
      <c r="T149" s="590">
        <v>959.58112617124982</v>
      </c>
      <c r="U149" s="590">
        <v>174.47612892690015</v>
      </c>
      <c r="V149" s="590">
        <v>813.17451855565002</v>
      </c>
      <c r="W149" s="592">
        <v>162.28624456710151</v>
      </c>
      <c r="X149" s="590">
        <v>436.13304530142796</v>
      </c>
      <c r="Y149" s="590">
        <v>211.0409475918722</v>
      </c>
      <c r="Z149" s="590">
        <v>517.92637573650302</v>
      </c>
      <c r="AA149" s="590">
        <v>266.89629711568358</v>
      </c>
      <c r="AB149" s="590">
        <v>415.90903302270175</v>
      </c>
      <c r="AC149" s="158">
        <v>1234.9516817097665</v>
      </c>
    </row>
    <row r="150" spans="2:29" x14ac:dyDescent="0.35">
      <c r="B150" s="394" t="s">
        <v>133</v>
      </c>
      <c r="C150" s="395" t="s">
        <v>22</v>
      </c>
      <c r="D150" s="511">
        <v>0</v>
      </c>
      <c r="E150" s="512">
        <v>0</v>
      </c>
      <c r="F150" s="590">
        <v>26.981908969999999</v>
      </c>
      <c r="G150" s="590">
        <v>208.30346189000002</v>
      </c>
      <c r="H150" s="590">
        <v>18.434820879999975</v>
      </c>
      <c r="I150" s="590">
        <v>13.679115240000005</v>
      </c>
      <c r="J150" s="591">
        <v>4.7840534850809533</v>
      </c>
      <c r="K150" s="512">
        <v>86.386010650000003</v>
      </c>
      <c r="L150" s="512">
        <v>74.301973509999982</v>
      </c>
      <c r="M150" s="512">
        <v>34.425483890000031</v>
      </c>
      <c r="N150" s="590">
        <v>13.189993840000003</v>
      </c>
      <c r="O150" s="590">
        <v>4.0165146599999764</v>
      </c>
      <c r="P150" s="590">
        <v>5.0334376200000017</v>
      </c>
      <c r="Q150" s="590">
        <v>3.9683022399525552</v>
      </c>
      <c r="R150" s="590">
        <v>5.4165663600474412</v>
      </c>
      <c r="S150" s="590">
        <v>7.7900883900000002</v>
      </c>
      <c r="T150" s="590">
        <v>3.1424652899999992</v>
      </c>
      <c r="U150" s="590">
        <v>2.2761283600000031</v>
      </c>
      <c r="V150" s="590">
        <v>0.47043320000000299</v>
      </c>
      <c r="W150" s="592">
        <v>1.893003382361274</v>
      </c>
      <c r="X150" s="590">
        <v>1.198088833498548</v>
      </c>
      <c r="Y150" s="590">
        <v>1.6929612692211307</v>
      </c>
      <c r="Z150" s="590">
        <v>0</v>
      </c>
      <c r="AA150" s="590">
        <v>21.274980933837593</v>
      </c>
      <c r="AB150" s="590">
        <v>52.200237083144486</v>
      </c>
      <c r="AC150" s="158">
        <v>68.838095148757105</v>
      </c>
    </row>
    <row r="151" spans="2:29" x14ac:dyDescent="0.35">
      <c r="B151" s="394" t="s">
        <v>134</v>
      </c>
      <c r="C151" s="395" t="s">
        <v>22</v>
      </c>
      <c r="D151" s="511">
        <v>0</v>
      </c>
      <c r="E151" s="512">
        <v>30.304691527659998</v>
      </c>
      <c r="F151" s="590">
        <v>139.90984272133997</v>
      </c>
      <c r="G151" s="590">
        <v>184.43678342499999</v>
      </c>
      <c r="H151" s="590">
        <v>189.94338238937507</v>
      </c>
      <c r="I151" s="590">
        <v>195.21649498202501</v>
      </c>
      <c r="J151" s="591">
        <v>0</v>
      </c>
      <c r="K151" s="512">
        <v>39.631047106900006</v>
      </c>
      <c r="L151" s="512">
        <v>41.943584356729993</v>
      </c>
      <c r="M151" s="512">
        <v>38.86102795</v>
      </c>
      <c r="N151" s="590">
        <v>64.001124011369981</v>
      </c>
      <c r="O151" s="590">
        <v>37.561676089250007</v>
      </c>
      <c r="P151" s="590">
        <v>52.654062182500006</v>
      </c>
      <c r="Q151" s="590">
        <v>55.107178401353927</v>
      </c>
      <c r="R151" s="590">
        <v>44.62046571627112</v>
      </c>
      <c r="S151" s="590">
        <v>57.123425263699971</v>
      </c>
      <c r="T151" s="590">
        <v>44.191514080875031</v>
      </c>
      <c r="U151" s="590">
        <v>49.947143367224882</v>
      </c>
      <c r="V151" s="590">
        <v>43.954412270225106</v>
      </c>
      <c r="W151" s="592">
        <v>0</v>
      </c>
      <c r="X151" s="590">
        <v>0</v>
      </c>
      <c r="Y151" s="590">
        <v>0</v>
      </c>
      <c r="Z151" s="590">
        <v>0</v>
      </c>
      <c r="AA151" s="590">
        <v>0</v>
      </c>
      <c r="AB151" s="590">
        <v>0</v>
      </c>
      <c r="AC151" s="158">
        <v>0</v>
      </c>
    </row>
    <row r="152" spans="2:29" x14ac:dyDescent="0.35">
      <c r="B152" s="394" t="s">
        <v>135</v>
      </c>
      <c r="C152" s="395" t="s">
        <v>22</v>
      </c>
      <c r="D152" s="511">
        <v>0</v>
      </c>
      <c r="E152" s="512">
        <v>42.61021297000007</v>
      </c>
      <c r="F152" s="590">
        <v>22.420056820000024</v>
      </c>
      <c r="G152" s="590">
        <v>15.852424679999993</v>
      </c>
      <c r="H152" s="590">
        <v>50.96404597999998</v>
      </c>
      <c r="I152" s="590">
        <v>45.433752330000026</v>
      </c>
      <c r="J152" s="591">
        <v>382.27769489316449</v>
      </c>
      <c r="K152" s="512">
        <v>2.6597928399999811</v>
      </c>
      <c r="L152" s="512">
        <v>5.0120095700000027</v>
      </c>
      <c r="M152" s="512">
        <v>4.8690971600000141</v>
      </c>
      <c r="N152" s="590">
        <v>3.3115251099999958</v>
      </c>
      <c r="O152" s="590">
        <v>4.293461689999984</v>
      </c>
      <c r="P152" s="590">
        <v>9.6795078800000045</v>
      </c>
      <c r="Q152" s="590">
        <v>26.550778246962853</v>
      </c>
      <c r="R152" s="590">
        <v>10.440298163037138</v>
      </c>
      <c r="S152" s="590">
        <v>9.2791227000000216</v>
      </c>
      <c r="T152" s="590">
        <v>12.54774134</v>
      </c>
      <c r="U152" s="590">
        <v>14.295253930000023</v>
      </c>
      <c r="V152" s="590">
        <v>9.3116343599999762</v>
      </c>
      <c r="W152" s="592">
        <v>189.921457799666</v>
      </c>
      <c r="X152" s="590">
        <v>41.337597750781306</v>
      </c>
      <c r="Y152" s="590">
        <v>131.14358569022269</v>
      </c>
      <c r="Z152" s="590">
        <v>19.875053652494348</v>
      </c>
      <c r="AA152" s="590">
        <v>191.93281351843476</v>
      </c>
      <c r="AB152" s="590">
        <v>148.54505647444725</v>
      </c>
      <c r="AC152" s="158">
        <v>244.19663548724353</v>
      </c>
    </row>
    <row r="153" spans="2:29" x14ac:dyDescent="0.35">
      <c r="B153" s="490" t="s">
        <v>127</v>
      </c>
      <c r="C153" s="607" t="s">
        <v>22</v>
      </c>
      <c r="D153" s="513">
        <v>0</v>
      </c>
      <c r="E153" s="495">
        <v>0</v>
      </c>
      <c r="F153" s="593">
        <v>0</v>
      </c>
      <c r="G153" s="593">
        <v>0</v>
      </c>
      <c r="H153" s="593">
        <v>0</v>
      </c>
      <c r="I153" s="593">
        <v>0</v>
      </c>
      <c r="J153" s="591">
        <v>0</v>
      </c>
      <c r="K153" s="495">
        <v>0</v>
      </c>
      <c r="L153" s="495">
        <v>0</v>
      </c>
      <c r="M153" s="495">
        <v>0</v>
      </c>
      <c r="N153" s="593">
        <v>0</v>
      </c>
      <c r="O153" s="593">
        <v>0</v>
      </c>
      <c r="P153" s="593">
        <v>0</v>
      </c>
      <c r="Q153" s="593">
        <v>0</v>
      </c>
      <c r="R153" s="593">
        <v>0</v>
      </c>
      <c r="S153" s="593">
        <v>0</v>
      </c>
      <c r="T153" s="593">
        <v>0</v>
      </c>
      <c r="U153" s="593">
        <v>0</v>
      </c>
      <c r="V153" s="593">
        <v>0</v>
      </c>
      <c r="W153" s="594">
        <v>0</v>
      </c>
      <c r="X153" s="593">
        <v>0</v>
      </c>
      <c r="Y153" s="593">
        <v>0</v>
      </c>
      <c r="Z153" s="593">
        <v>0</v>
      </c>
      <c r="AA153" s="593">
        <v>0</v>
      </c>
      <c r="AB153" s="593">
        <v>0</v>
      </c>
      <c r="AC153" s="158">
        <v>0</v>
      </c>
    </row>
    <row r="154" spans="2:29" x14ac:dyDescent="0.35">
      <c r="B154" s="515" t="s">
        <v>157</v>
      </c>
      <c r="C154" s="611" t="s">
        <v>22</v>
      </c>
      <c r="D154" s="595">
        <v>0</v>
      </c>
      <c r="E154" s="596">
        <v>1986.0850000000003</v>
      </c>
      <c r="F154" s="597">
        <v>2910.136</v>
      </c>
      <c r="G154" s="609">
        <v>3124.855</v>
      </c>
      <c r="H154" s="609">
        <v>5521.3369997014261</v>
      </c>
      <c r="I154" s="598">
        <v>4696.8030000000008</v>
      </c>
      <c r="J154" s="610">
        <v>4234.0840000000007</v>
      </c>
      <c r="K154" s="517">
        <v>468.77299999999991</v>
      </c>
      <c r="L154" s="517">
        <v>626.01199999999994</v>
      </c>
      <c r="M154" s="517">
        <v>916.09699999999964</v>
      </c>
      <c r="N154" s="598">
        <v>1113.973</v>
      </c>
      <c r="O154" s="598">
        <v>967.351</v>
      </c>
      <c r="P154" s="598">
        <v>1606.3129999999999</v>
      </c>
      <c r="Q154" s="598">
        <v>1631.133</v>
      </c>
      <c r="R154" s="598">
        <v>1316.5399997014254</v>
      </c>
      <c r="S154" s="598">
        <v>938.013509161</v>
      </c>
      <c r="T154" s="598">
        <v>1525.5866617721249</v>
      </c>
      <c r="U154" s="598">
        <v>630.10648063412543</v>
      </c>
      <c r="V154" s="598">
        <v>1603.0963484327499</v>
      </c>
      <c r="W154" s="599">
        <v>1270.77</v>
      </c>
      <c r="X154" s="598">
        <v>1176.0030000000008</v>
      </c>
      <c r="Y154" s="598">
        <v>808.15899999999999</v>
      </c>
      <c r="Z154" s="598">
        <v>979.15200000000016</v>
      </c>
      <c r="AA154" s="569">
        <f>SUM(AA147:AA153)</f>
        <v>954.24400000002231</v>
      </c>
      <c r="AB154" s="569">
        <f t="shared" ref="AB154:AC154" si="0">SUM(AB147:AB153)</f>
        <v>928.3930000000372</v>
      </c>
      <c r="AC154" s="221">
        <f t="shared" si="0"/>
        <v>1793.4349999999704</v>
      </c>
    </row>
    <row r="155" spans="2:29" x14ac:dyDescent="0.35">
      <c r="B155" s="157"/>
      <c r="C155" s="157"/>
      <c r="D155" s="157"/>
      <c r="E155" s="157"/>
      <c r="F155" s="157"/>
      <c r="G155" s="157"/>
      <c r="H155" s="157"/>
      <c r="I155" s="157"/>
      <c r="J155" s="157"/>
      <c r="K155" s="157"/>
      <c r="L155" s="157"/>
      <c r="M155" s="157"/>
      <c r="N155" s="165"/>
      <c r="O155" s="165"/>
      <c r="P155" s="165"/>
      <c r="Q155" s="165"/>
      <c r="R155" s="165"/>
      <c r="S155" s="165"/>
      <c r="T155" s="165"/>
      <c r="U155" s="165"/>
      <c r="V155" s="165"/>
      <c r="W155" s="165"/>
      <c r="X155" s="165"/>
      <c r="Y155" s="165"/>
      <c r="Z155" s="165"/>
      <c r="AA155" s="165"/>
      <c r="AB155" s="165"/>
      <c r="AC155" s="165"/>
    </row>
    <row r="156" spans="2:29" x14ac:dyDescent="0.35">
      <c r="B156" s="616" t="s">
        <v>190</v>
      </c>
      <c r="C156" s="616"/>
      <c r="D156" s="616"/>
      <c r="E156" s="616"/>
      <c r="F156" s="616"/>
      <c r="G156" s="616"/>
      <c r="H156" s="616"/>
      <c r="I156" s="616"/>
      <c r="J156" s="616"/>
      <c r="K156" s="616"/>
      <c r="L156" s="616"/>
      <c r="M156" s="616"/>
      <c r="N156" s="616"/>
      <c r="O156" s="616"/>
      <c r="P156" s="616"/>
      <c r="Q156" s="616"/>
      <c r="T156" s="55"/>
    </row>
    <row r="157" spans="2:29" x14ac:dyDescent="0.35">
      <c r="B157" s="616" t="s">
        <v>158</v>
      </c>
      <c r="C157" s="616"/>
      <c r="D157" s="616"/>
      <c r="E157" s="616"/>
      <c r="F157" s="616"/>
      <c r="G157" s="616"/>
      <c r="H157" s="616"/>
      <c r="I157" s="616"/>
      <c r="J157" s="616"/>
      <c r="K157" s="616"/>
      <c r="L157" s="616"/>
      <c r="M157" s="616"/>
      <c r="N157" s="616"/>
      <c r="O157" s="616"/>
      <c r="P157" s="616"/>
      <c r="Q157" s="616"/>
    </row>
    <row r="158" spans="2:29" x14ac:dyDescent="0.35">
      <c r="B158" s="616" t="s">
        <v>159</v>
      </c>
      <c r="C158" s="616"/>
      <c r="D158" s="616"/>
      <c r="E158" s="616"/>
      <c r="F158" s="616"/>
      <c r="G158" s="616"/>
      <c r="H158" s="616"/>
      <c r="I158" s="616"/>
      <c r="J158" s="616"/>
      <c r="K158" s="616"/>
      <c r="L158" s="616"/>
      <c r="M158" s="616"/>
      <c r="N158" s="616"/>
      <c r="O158" s="616"/>
      <c r="P158" s="616"/>
      <c r="Q158" s="616"/>
    </row>
    <row r="159" spans="2:29" x14ac:dyDescent="0.35">
      <c r="B159" s="616" t="s">
        <v>208</v>
      </c>
      <c r="C159" s="616"/>
      <c r="D159" s="616"/>
      <c r="E159" s="616"/>
      <c r="F159" s="616"/>
      <c r="G159" s="616"/>
      <c r="H159" s="616"/>
      <c r="I159" s="616"/>
      <c r="J159" s="616"/>
      <c r="K159" s="616"/>
      <c r="L159" s="616"/>
      <c r="M159" s="616"/>
      <c r="N159" s="616"/>
      <c r="O159" s="616"/>
      <c r="P159" s="616"/>
      <c r="Q159" s="616"/>
    </row>
    <row r="160" spans="2:29" x14ac:dyDescent="0.35">
      <c r="B160" s="616"/>
      <c r="C160" s="616"/>
      <c r="D160" s="616"/>
      <c r="E160" s="616"/>
      <c r="F160" s="616"/>
      <c r="G160" s="616"/>
      <c r="H160" s="616"/>
      <c r="I160" s="616"/>
      <c r="J160" s="616"/>
      <c r="K160" s="616"/>
      <c r="L160" s="616"/>
      <c r="M160" s="616"/>
      <c r="N160" s="616"/>
      <c r="O160" s="616"/>
      <c r="P160" s="616"/>
      <c r="Q160" s="616"/>
    </row>
    <row r="161" spans="10:10" x14ac:dyDescent="0.35">
      <c r="J161" s="55"/>
    </row>
  </sheetData>
  <mergeCells count="5">
    <mergeCell ref="B160:Q160"/>
    <mergeCell ref="B156:Q156"/>
    <mergeCell ref="B157:Q157"/>
    <mergeCell ref="B158:Q158"/>
    <mergeCell ref="B159:Q159"/>
  </mergeCells>
  <conditionalFormatting sqref="D38:I39 K38:V39">
    <cfRule type="containsText" dxfId="7" priority="3" operator="containsText" text="False">
      <formula>NOT(ISERROR(SEARCH("False",D38)))</formula>
    </cfRule>
  </conditionalFormatting>
  <pageMargins left="0.7" right="0.7" top="0.75" bottom="0.75" header="0.3" footer="0.3"/>
  <pageSetup paperSize="9" orientation="portrait" r:id="rId1"/>
  <ignoredErrors>
    <ignoredError sqref="B4:AC31 B54:AC154 B53:G53 I53:AC53 B33:AC34 C32:AC32 B36:AC37 C35:AC35 B40:AC40 C38:AC38 C39:AC39 B42:AC52 C41:AC41"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A2418-88DE-4219-BDB1-8096A921ED77}">
  <sheetPr codeName="Sheet3"/>
  <dimension ref="A2:BQ49"/>
  <sheetViews>
    <sheetView showGridLines="0" zoomScale="65" zoomScaleNormal="65" workbookViewId="0">
      <pane xSplit="3" ySplit="4" topLeftCell="D5" activePane="bottomRight" state="frozen"/>
      <selection pane="topRight" activeCell="D1" sqref="D1"/>
      <selection pane="bottomLeft" activeCell="A5" sqref="A5"/>
      <selection pane="bottomRight"/>
    </sheetView>
  </sheetViews>
  <sheetFormatPr defaultColWidth="8.7265625" defaultRowHeight="14.5" outlineLevelCol="1" x14ac:dyDescent="0.35"/>
  <cols>
    <col min="1" max="1" width="4.1796875" style="34" customWidth="1"/>
    <col min="2" max="2" width="36.26953125" style="34" customWidth="1"/>
    <col min="3" max="3" width="11.54296875" style="34" customWidth="1"/>
    <col min="4" max="5" width="10.54296875" style="34" hidden="1" customWidth="1"/>
    <col min="6" max="7" width="11.54296875" style="34" customWidth="1"/>
    <col min="8" max="8" width="12" style="34" customWidth="1"/>
    <col min="9" max="9" width="11.54296875" style="34" customWidth="1"/>
    <col min="10" max="10" width="11.54296875" style="34" bestFit="1" customWidth="1"/>
    <col min="11" max="22" width="11.54296875" style="34" hidden="1" customWidth="1" outlineLevel="1"/>
    <col min="23" max="23" width="11.54296875" style="34" customWidth="1" collapsed="1"/>
    <col min="24" max="28" width="11.54296875" style="34" customWidth="1"/>
    <col min="29" max="29" width="11.54296875" style="34" bestFit="1" customWidth="1"/>
    <col min="30" max="30" width="11.6328125" style="34" customWidth="1"/>
    <col min="31" max="33" width="11.6328125" customWidth="1"/>
    <col min="34" max="34" width="8.7265625" customWidth="1"/>
    <col min="35" max="46" width="10" bestFit="1" customWidth="1"/>
    <col min="47" max="47" width="10.7265625" bestFit="1" customWidth="1"/>
    <col min="48" max="48" width="10" bestFit="1" customWidth="1"/>
    <col min="49" max="49" width="11.7265625" bestFit="1" customWidth="1"/>
  </cols>
  <sheetData>
    <row r="2" spans="2:69" ht="18.5" x14ac:dyDescent="0.45">
      <c r="B2" s="615" t="s">
        <v>181</v>
      </c>
      <c r="J2" s="55"/>
      <c r="AC2" s="55"/>
    </row>
    <row r="4" spans="2:69" ht="15.5" x14ac:dyDescent="0.35">
      <c r="B4" s="46" t="s">
        <v>176</v>
      </c>
      <c r="C4" s="36"/>
      <c r="D4" s="128" t="s">
        <v>2</v>
      </c>
      <c r="E4" s="39" t="s">
        <v>3</v>
      </c>
      <c r="F4" s="39" t="s">
        <v>4</v>
      </c>
      <c r="G4" s="39" t="s">
        <v>5</v>
      </c>
      <c r="H4" s="39" t="s">
        <v>6</v>
      </c>
      <c r="I4" s="39" t="s">
        <v>7</v>
      </c>
      <c r="J4" s="120" t="s">
        <v>178</v>
      </c>
      <c r="K4" s="38" t="s">
        <v>8</v>
      </c>
      <c r="L4" s="38" t="s">
        <v>9</v>
      </c>
      <c r="M4" s="38" t="s">
        <v>10</v>
      </c>
      <c r="N4" s="38" t="s">
        <v>11</v>
      </c>
      <c r="O4" s="38" t="s">
        <v>12</v>
      </c>
      <c r="P4" s="38" t="s">
        <v>13</v>
      </c>
      <c r="Q4" s="38" t="s">
        <v>14</v>
      </c>
      <c r="R4" s="38" t="s">
        <v>15</v>
      </c>
      <c r="S4" s="6" t="s">
        <v>16</v>
      </c>
      <c r="T4" s="6" t="s">
        <v>17</v>
      </c>
      <c r="U4" s="6" t="s">
        <v>18</v>
      </c>
      <c r="V4" s="6" t="s">
        <v>19</v>
      </c>
      <c r="W4" s="39" t="s">
        <v>20</v>
      </c>
      <c r="X4" s="39" t="s">
        <v>165</v>
      </c>
      <c r="Y4" s="39" t="s">
        <v>172</v>
      </c>
      <c r="Z4" s="39" t="s">
        <v>179</v>
      </c>
      <c r="AA4" s="39" t="s">
        <v>184</v>
      </c>
      <c r="AB4" s="39" t="s">
        <v>188</v>
      </c>
      <c r="AC4" s="362" t="s">
        <v>191</v>
      </c>
      <c r="AD4" s="189"/>
    </row>
    <row r="5" spans="2:69" x14ac:dyDescent="0.35">
      <c r="B5" s="41" t="s">
        <v>31</v>
      </c>
      <c r="C5" s="127" t="s">
        <v>22</v>
      </c>
      <c r="D5" s="131">
        <f>Group!D49</f>
        <v>0</v>
      </c>
      <c r="E5" s="129">
        <f>Group!E49</f>
        <v>0</v>
      </c>
      <c r="F5" s="129">
        <v>1551.4259999999999</v>
      </c>
      <c r="G5" s="129">
        <v>1568.3530000000001</v>
      </c>
      <c r="H5" s="129">
        <v>1657.682</v>
      </c>
      <c r="I5" s="129">
        <v>1780.337</v>
      </c>
      <c r="J5" s="130">
        <v>1973.6489999999999</v>
      </c>
      <c r="K5" s="86">
        <v>379.08600000000001</v>
      </c>
      <c r="L5" s="86">
        <v>371.15700000000004</v>
      </c>
      <c r="M5" s="86">
        <v>380.82399999999996</v>
      </c>
      <c r="N5" s="86">
        <v>437.28599999999994</v>
      </c>
      <c r="O5" s="86">
        <v>380.96100000000001</v>
      </c>
      <c r="P5" s="86">
        <v>491.19399999999996</v>
      </c>
      <c r="Q5" s="86">
        <v>368.81400000000008</v>
      </c>
      <c r="R5" s="86">
        <v>416.71300000000002</v>
      </c>
      <c r="S5" s="86">
        <v>430.24400000000003</v>
      </c>
      <c r="T5" s="86">
        <v>439.98799913000084</v>
      </c>
      <c r="U5" s="86">
        <v>441.80599999999998</v>
      </c>
      <c r="V5" s="86">
        <v>468.29900086999919</v>
      </c>
      <c r="W5" s="86">
        <v>460.85199999999998</v>
      </c>
      <c r="X5" s="86">
        <v>470.79200000000003</v>
      </c>
      <c r="Y5" s="86">
        <v>512.02500000000009</v>
      </c>
      <c r="Z5" s="117">
        <v>529.9799999999999</v>
      </c>
      <c r="AA5" s="117">
        <v>525.05200000000002</v>
      </c>
      <c r="AB5" s="117">
        <v>554.9799999999999</v>
      </c>
      <c r="AC5" s="130">
        <v>599.63299999999992</v>
      </c>
      <c r="AD5" s="88"/>
      <c r="AE5" s="180"/>
      <c r="AF5" s="180"/>
      <c r="AG5" s="180"/>
      <c r="AH5" s="180"/>
      <c r="AI5" s="180"/>
      <c r="AJ5" s="180"/>
      <c r="AK5" s="180"/>
      <c r="AL5" s="180"/>
      <c r="AM5" s="180"/>
      <c r="AN5" s="180"/>
      <c r="AO5" s="180"/>
      <c r="AP5" s="180"/>
      <c r="AQ5" s="180"/>
      <c r="AR5" s="180"/>
      <c r="AS5" s="180"/>
      <c r="AT5" s="180"/>
      <c r="AU5" s="180"/>
      <c r="AV5" s="180"/>
      <c r="AW5" s="180"/>
      <c r="AX5" s="180"/>
      <c r="AY5" s="180"/>
      <c r="AZ5" s="180"/>
      <c r="BA5" s="180"/>
      <c r="BB5" s="180"/>
      <c r="BC5" s="180"/>
      <c r="BD5" s="180"/>
      <c r="BE5" s="180"/>
      <c r="BF5" s="180"/>
      <c r="BG5" s="180"/>
      <c r="BH5" s="180"/>
      <c r="BI5" s="180"/>
      <c r="BJ5" s="180"/>
      <c r="BK5" s="180"/>
      <c r="BL5" s="180"/>
      <c r="BM5" s="180"/>
      <c r="BN5" s="180"/>
      <c r="BO5" s="180"/>
      <c r="BP5" s="180"/>
      <c r="BQ5" s="180"/>
    </row>
    <row r="6" spans="2:69" x14ac:dyDescent="0.35">
      <c r="B6" s="40" t="s">
        <v>32</v>
      </c>
      <c r="C6" s="132" t="s">
        <v>22</v>
      </c>
      <c r="D6" s="8">
        <f>Group!D76</f>
        <v>0</v>
      </c>
      <c r="E6" s="9">
        <f>Group!E76</f>
        <v>0</v>
      </c>
      <c r="F6" s="9">
        <v>971.38900000000001</v>
      </c>
      <c r="G6" s="9">
        <v>903.55200000000002</v>
      </c>
      <c r="H6" s="9">
        <v>1208.057</v>
      </c>
      <c r="I6" s="9">
        <v>1042.845</v>
      </c>
      <c r="J6" s="78">
        <v>1156.191</v>
      </c>
      <c r="K6" s="7">
        <v>230.08099999999999</v>
      </c>
      <c r="L6" s="7">
        <v>210.82300000000001</v>
      </c>
      <c r="M6" s="7">
        <v>217.86900000000006</v>
      </c>
      <c r="N6" s="7">
        <v>244.779</v>
      </c>
      <c r="O6" s="7">
        <v>215.88200000000001</v>
      </c>
      <c r="P6" s="7">
        <v>364.59999999999997</v>
      </c>
      <c r="Q6" s="7">
        <v>242.35900000000009</v>
      </c>
      <c r="R6" s="7">
        <v>385.21599999999989</v>
      </c>
      <c r="S6" s="7">
        <v>269.625</v>
      </c>
      <c r="T6" s="7">
        <v>269.53800000000001</v>
      </c>
      <c r="U6" s="7">
        <v>336.64299999999997</v>
      </c>
      <c r="V6" s="7">
        <v>167.03899999999999</v>
      </c>
      <c r="W6" s="7">
        <v>269.69200000000001</v>
      </c>
      <c r="X6" s="7">
        <v>266.41899999999998</v>
      </c>
      <c r="Y6" s="7">
        <v>305.04399999999998</v>
      </c>
      <c r="Z6" s="11">
        <v>315.03600000000006</v>
      </c>
      <c r="AA6" s="11">
        <v>300.87700000000001</v>
      </c>
      <c r="AB6" s="11">
        <v>314.69699999999995</v>
      </c>
      <c r="AC6" s="78">
        <v>352.44800000000004</v>
      </c>
      <c r="AD6" s="9"/>
      <c r="AE6" s="180"/>
      <c r="AF6" s="180"/>
      <c r="AG6" s="180"/>
      <c r="AH6" s="180"/>
      <c r="AI6" s="180"/>
      <c r="AJ6" s="180"/>
      <c r="AK6" s="180"/>
      <c r="AL6" s="180"/>
      <c r="AM6" s="180"/>
      <c r="AN6" s="180"/>
      <c r="AO6" s="180"/>
      <c r="AP6" s="180"/>
      <c r="AQ6" s="180"/>
      <c r="AR6" s="180"/>
      <c r="AS6" s="180"/>
      <c r="AT6" s="180"/>
      <c r="AU6" s="180"/>
      <c r="AV6" s="180"/>
      <c r="AW6" s="180"/>
      <c r="AX6" s="180"/>
      <c r="AY6" s="180"/>
      <c r="AZ6" s="180"/>
      <c r="BA6" s="180"/>
      <c r="BB6" s="180"/>
      <c r="BC6" s="180"/>
      <c r="BD6" s="180"/>
      <c r="BE6" s="180"/>
      <c r="BF6" s="180"/>
      <c r="BG6" s="180"/>
      <c r="BH6" s="180"/>
      <c r="BI6" s="180"/>
      <c r="BJ6" s="180"/>
      <c r="BK6" s="180"/>
      <c r="BL6" s="180"/>
      <c r="BM6" s="180"/>
      <c r="BN6" s="180"/>
      <c r="BO6" s="180"/>
      <c r="BP6" s="180"/>
      <c r="BQ6" s="180"/>
    </row>
    <row r="7" spans="2:69" x14ac:dyDescent="0.35">
      <c r="B7" s="41" t="s">
        <v>33</v>
      </c>
      <c r="C7" s="127" t="s">
        <v>22</v>
      </c>
      <c r="D7" s="87">
        <f>Group!D85</f>
        <v>0</v>
      </c>
      <c r="E7" s="88">
        <f>Group!E85</f>
        <v>0</v>
      </c>
      <c r="F7" s="88">
        <v>1009.675</v>
      </c>
      <c r="G7" s="88">
        <v>1081.6179999999999</v>
      </c>
      <c r="H7" s="88">
        <v>1086.5329999999999</v>
      </c>
      <c r="I7" s="88">
        <v>1262.529</v>
      </c>
      <c r="J7" s="92">
        <v>1192.153</v>
      </c>
      <c r="K7" s="89">
        <v>260.483</v>
      </c>
      <c r="L7" s="89">
        <v>250.97899999999998</v>
      </c>
      <c r="M7" s="89">
        <v>289.30300000000005</v>
      </c>
      <c r="N7" s="89">
        <v>280.85299999999978</v>
      </c>
      <c r="O7" s="89">
        <v>263.32499999999999</v>
      </c>
      <c r="P7" s="89">
        <v>337.49799999999999</v>
      </c>
      <c r="Q7" s="89">
        <v>269.20699999999999</v>
      </c>
      <c r="R7" s="89">
        <v>216.50299999999993</v>
      </c>
      <c r="S7" s="89">
        <v>294.40100000000001</v>
      </c>
      <c r="T7" s="89">
        <v>296.85200000000003</v>
      </c>
      <c r="U7" s="89">
        <v>277.59800000000001</v>
      </c>
      <c r="V7" s="89">
        <v>393.67799999999988</v>
      </c>
      <c r="W7" s="89">
        <v>304.83</v>
      </c>
      <c r="X7" s="89">
        <v>257.33800000000002</v>
      </c>
      <c r="Y7" s="89">
        <v>304.09499999999997</v>
      </c>
      <c r="Z7" s="88">
        <v>325.89000000000004</v>
      </c>
      <c r="AA7" s="88">
        <v>325.51299999999998</v>
      </c>
      <c r="AB7" s="88">
        <v>330.88900000000007</v>
      </c>
      <c r="AC7" s="92">
        <v>375.27499999999981</v>
      </c>
      <c r="AD7" s="88"/>
      <c r="AE7" s="180"/>
      <c r="AF7" s="180"/>
      <c r="AG7" s="180"/>
      <c r="AH7" s="180"/>
      <c r="AI7" s="180"/>
      <c r="AJ7" s="180"/>
      <c r="AK7" s="180"/>
      <c r="AL7" s="180"/>
      <c r="AM7" s="180"/>
      <c r="AN7" s="180"/>
      <c r="AO7" s="180"/>
      <c r="AP7" s="180"/>
      <c r="AQ7" s="180"/>
      <c r="AR7" s="180"/>
      <c r="AS7" s="180"/>
      <c r="AT7" s="180"/>
      <c r="AU7" s="180"/>
      <c r="AV7" s="180"/>
      <c r="AW7" s="180"/>
      <c r="AX7" s="180"/>
      <c r="AY7" s="180"/>
      <c r="AZ7" s="180"/>
      <c r="BA7" s="180"/>
      <c r="BB7" s="180"/>
      <c r="BC7" s="180"/>
      <c r="BD7" s="180"/>
      <c r="BE7" s="180"/>
      <c r="BF7" s="180"/>
      <c r="BG7" s="180"/>
      <c r="BH7" s="180"/>
      <c r="BI7" s="180"/>
      <c r="BJ7" s="180"/>
      <c r="BK7" s="180"/>
      <c r="BL7" s="180"/>
      <c r="BM7" s="180"/>
      <c r="BN7" s="180"/>
      <c r="BO7" s="180"/>
      <c r="BP7" s="180"/>
      <c r="BQ7" s="180"/>
    </row>
    <row r="8" spans="2:69" x14ac:dyDescent="0.35">
      <c r="B8" s="40" t="s">
        <v>34</v>
      </c>
      <c r="C8" s="132" t="s">
        <v>22</v>
      </c>
      <c r="D8" s="8">
        <f>Group!D111</f>
        <v>0</v>
      </c>
      <c r="E8" s="9">
        <f>Group!E111</f>
        <v>0</v>
      </c>
      <c r="F8" s="9">
        <v>130.01300000000001</v>
      </c>
      <c r="G8" s="9">
        <v>674.56299999999987</v>
      </c>
      <c r="H8" s="9">
        <v>812.44300000000032</v>
      </c>
      <c r="I8" s="9">
        <v>1093.4660000000001</v>
      </c>
      <c r="J8" s="78">
        <v>624.13699999999994</v>
      </c>
      <c r="K8" s="12">
        <v>158.25399999999996</v>
      </c>
      <c r="L8" s="12">
        <v>145.9800000000001</v>
      </c>
      <c r="M8" s="12">
        <v>195.68500000000009</v>
      </c>
      <c r="N8" s="12">
        <v>174.60099999999989</v>
      </c>
      <c r="O8" s="12">
        <v>160.09599999999998</v>
      </c>
      <c r="P8" s="12">
        <v>233.25099999999998</v>
      </c>
      <c r="Q8" s="12">
        <v>164.73999999999998</v>
      </c>
      <c r="R8" s="12">
        <v>254.28100000000006</v>
      </c>
      <c r="S8" s="9">
        <v>160.29299999999998</v>
      </c>
      <c r="T8" s="9">
        <v>163.67900000000003</v>
      </c>
      <c r="U8" s="9">
        <v>240.55900000000008</v>
      </c>
      <c r="V8" s="9">
        <v>528.93500000000006</v>
      </c>
      <c r="W8" s="9">
        <v>161.21400000000003</v>
      </c>
      <c r="X8" s="9">
        <v>117.34099999999995</v>
      </c>
      <c r="Y8" s="9">
        <v>164.0560000000001</v>
      </c>
      <c r="Z8" s="9">
        <v>181.52599999999987</v>
      </c>
      <c r="AA8" s="9">
        <v>184.703</v>
      </c>
      <c r="AB8" s="9">
        <v>204.43899999999999</v>
      </c>
      <c r="AC8" s="78">
        <v>278.0449999999999</v>
      </c>
      <c r="AD8" s="9"/>
      <c r="AE8" s="180"/>
      <c r="AF8" s="180"/>
      <c r="AG8" s="180"/>
      <c r="AH8" s="180"/>
      <c r="AI8" s="180"/>
      <c r="AJ8" s="180"/>
      <c r="AK8" s="180"/>
      <c r="AL8" s="180"/>
      <c r="AM8" s="180"/>
      <c r="AN8" s="180"/>
      <c r="AO8" s="180"/>
      <c r="AP8" s="180"/>
      <c r="AQ8" s="180"/>
      <c r="AR8" s="180"/>
      <c r="AS8" s="180"/>
      <c r="AT8" s="180"/>
      <c r="AU8" s="180"/>
      <c r="AV8" s="180"/>
      <c r="AW8" s="180"/>
      <c r="AX8" s="180"/>
      <c r="AY8" s="180"/>
      <c r="AZ8" s="180"/>
      <c r="BA8" s="180"/>
      <c r="BB8" s="180"/>
      <c r="BC8" s="180"/>
      <c r="BD8" s="180"/>
      <c r="BE8" s="180"/>
      <c r="BF8" s="180"/>
      <c r="BG8" s="180"/>
      <c r="BH8" s="180"/>
      <c r="BI8" s="180"/>
      <c r="BJ8" s="180"/>
      <c r="BK8" s="180"/>
      <c r="BL8" s="180"/>
      <c r="BM8" s="180"/>
      <c r="BN8" s="180"/>
      <c r="BO8" s="180"/>
      <c r="BP8" s="180"/>
      <c r="BQ8" s="180"/>
    </row>
    <row r="9" spans="2:69" x14ac:dyDescent="0.35">
      <c r="B9" s="40" t="s">
        <v>35</v>
      </c>
      <c r="C9" s="16" t="s">
        <v>22</v>
      </c>
      <c r="D9" s="8">
        <v>758.02599999999995</v>
      </c>
      <c r="E9" s="9">
        <v>499.35199999999998</v>
      </c>
      <c r="F9" s="9">
        <v>130.01300000000001</v>
      </c>
      <c r="G9" s="9">
        <v>674.56299999999987</v>
      </c>
      <c r="H9" s="9">
        <v>812.44300000000032</v>
      </c>
      <c r="I9" s="9">
        <v>1095.693</v>
      </c>
      <c r="J9" s="10">
        <v>573.58400000000006</v>
      </c>
      <c r="K9" s="12">
        <v>158.25399999999996</v>
      </c>
      <c r="L9" s="12">
        <v>145.9800000000001</v>
      </c>
      <c r="M9" s="12">
        <v>195.68500000000009</v>
      </c>
      <c r="N9" s="12">
        <v>174.60099999999989</v>
      </c>
      <c r="O9" s="12">
        <v>160.09599999999998</v>
      </c>
      <c r="P9" s="12">
        <v>233.25099999999998</v>
      </c>
      <c r="Q9" s="12">
        <v>164.73999999999998</v>
      </c>
      <c r="R9" s="12">
        <v>254.28100000000006</v>
      </c>
      <c r="S9" s="12">
        <v>159.19699999999997</v>
      </c>
      <c r="T9" s="12">
        <v>164.78200000000001</v>
      </c>
      <c r="U9" s="12">
        <v>241.01200000000006</v>
      </c>
      <c r="V9" s="12">
        <v>531.16200000000003</v>
      </c>
      <c r="W9" s="12">
        <v>149.24800000000002</v>
      </c>
      <c r="X9" s="12">
        <v>108.532</v>
      </c>
      <c r="Y9" s="12">
        <v>151.71799999999999</v>
      </c>
      <c r="Z9" s="9">
        <v>164.08599999999998</v>
      </c>
      <c r="AA9" s="9">
        <v>170.083</v>
      </c>
      <c r="AB9" s="9">
        <v>188.39000000000001</v>
      </c>
      <c r="AC9" s="10">
        <v>253.64899999999997</v>
      </c>
      <c r="AD9" s="9"/>
      <c r="AE9" s="180"/>
      <c r="AF9" s="180"/>
      <c r="AG9" s="180"/>
      <c r="AH9" s="180"/>
      <c r="AI9" s="180"/>
      <c r="AJ9" s="180"/>
      <c r="AK9" s="180"/>
      <c r="AL9" s="180"/>
      <c r="AM9" s="180"/>
      <c r="AN9" s="180"/>
      <c r="AO9" s="180"/>
      <c r="AP9" s="180"/>
      <c r="AQ9" s="180"/>
      <c r="AR9" s="180"/>
      <c r="AS9" s="180"/>
      <c r="AT9" s="180"/>
      <c r="AU9" s="180"/>
      <c r="AV9" s="180"/>
      <c r="AW9" s="180"/>
      <c r="AX9" s="180"/>
      <c r="AY9" s="180"/>
      <c r="AZ9" s="180"/>
      <c r="BA9" s="180"/>
      <c r="BB9" s="180"/>
      <c r="BC9" s="180"/>
      <c r="BD9" s="180"/>
      <c r="BE9" s="180"/>
      <c r="BF9" s="180"/>
      <c r="BG9" s="180"/>
      <c r="BH9" s="180"/>
      <c r="BI9" s="180"/>
      <c r="BJ9" s="180"/>
      <c r="BK9" s="180"/>
      <c r="BL9" s="180"/>
      <c r="BM9" s="180"/>
      <c r="BN9" s="180"/>
      <c r="BO9" s="180"/>
      <c r="BP9" s="180"/>
      <c r="BQ9" s="180"/>
    </row>
    <row r="10" spans="2:69" ht="15.5" x14ac:dyDescent="0.35">
      <c r="B10" s="41" t="s">
        <v>36</v>
      </c>
      <c r="C10" s="74" t="s">
        <v>22</v>
      </c>
      <c r="D10" s="179">
        <v>757.59100000000001</v>
      </c>
      <c r="E10" s="90">
        <v>496.971</v>
      </c>
      <c r="F10" s="90">
        <v>130.01300000000001</v>
      </c>
      <c r="G10" s="90">
        <v>547.41467869999997</v>
      </c>
      <c r="H10" s="90">
        <v>703.85688266</v>
      </c>
      <c r="I10" s="90">
        <v>866.58501825000008</v>
      </c>
      <c r="J10" s="162">
        <v>509.67869187000008</v>
      </c>
      <c r="K10" s="89">
        <v>130.74536416999999</v>
      </c>
      <c r="L10" s="89">
        <v>115.8194451</v>
      </c>
      <c r="M10" s="89">
        <v>163.01582399</v>
      </c>
      <c r="N10" s="89">
        <v>137.83404544000001</v>
      </c>
      <c r="O10" s="89">
        <v>133.16480332</v>
      </c>
      <c r="P10" s="89">
        <v>204.37868634999998</v>
      </c>
      <c r="Q10" s="89">
        <v>139.72266812999999</v>
      </c>
      <c r="R10" s="89">
        <v>226.59072486000002</v>
      </c>
      <c r="S10" s="89">
        <v>143.29226990999999</v>
      </c>
      <c r="T10" s="89">
        <v>143.65994849</v>
      </c>
      <c r="U10" s="89">
        <v>225.56921591</v>
      </c>
      <c r="V10" s="89">
        <v>354.06358394</v>
      </c>
      <c r="W10" s="89">
        <v>126.51523475</v>
      </c>
      <c r="X10" s="89">
        <v>100.44902775</v>
      </c>
      <c r="Y10" s="89">
        <v>132.95177075000001</v>
      </c>
      <c r="Z10" s="90">
        <v>149.76265862000002</v>
      </c>
      <c r="AA10" s="90">
        <v>145.09417399999998</v>
      </c>
      <c r="AB10" s="90">
        <v>165.54904692606581</v>
      </c>
      <c r="AC10" s="162">
        <v>208.18434592999989</v>
      </c>
      <c r="AE10" s="196"/>
      <c r="AF10" s="180"/>
      <c r="AG10" s="180"/>
      <c r="AH10" s="180"/>
      <c r="AI10" s="180"/>
      <c r="AJ10" s="180"/>
      <c r="AK10" s="180"/>
      <c r="AL10" s="180"/>
      <c r="AM10" s="180"/>
      <c r="AN10" s="180"/>
      <c r="AO10" s="180"/>
      <c r="AP10" s="180"/>
      <c r="AQ10" s="180"/>
      <c r="AR10" s="180"/>
      <c r="AS10" s="180"/>
      <c r="AT10" s="180"/>
      <c r="AU10" s="180"/>
      <c r="AV10" s="180"/>
      <c r="AW10" s="180"/>
      <c r="AX10" s="180"/>
      <c r="AY10" s="180"/>
      <c r="AZ10" s="180"/>
      <c r="BA10" s="180"/>
      <c r="BB10" s="180"/>
      <c r="BC10" s="180"/>
      <c r="BD10" s="180"/>
      <c r="BE10" s="180"/>
      <c r="BF10" s="180"/>
      <c r="BG10" s="180"/>
      <c r="BH10" s="180"/>
      <c r="BI10" s="180"/>
      <c r="BJ10" s="180"/>
      <c r="BK10" s="180"/>
      <c r="BL10" s="180"/>
      <c r="BM10" s="180"/>
      <c r="BN10" s="180"/>
      <c r="BO10" s="180"/>
      <c r="BP10" s="180"/>
      <c r="BQ10" s="180"/>
    </row>
    <row r="11" spans="2:69" x14ac:dyDescent="0.35">
      <c r="B11" s="44"/>
      <c r="C11" s="44"/>
      <c r="D11" s="44"/>
      <c r="E11" s="44"/>
      <c r="F11" s="44"/>
      <c r="G11" s="44"/>
      <c r="H11" s="44"/>
      <c r="I11" s="44"/>
      <c r="J11" s="45"/>
      <c r="K11" s="44"/>
      <c r="L11" s="44"/>
      <c r="M11" s="44"/>
      <c r="N11" s="44"/>
      <c r="O11" s="44"/>
      <c r="P11" s="44"/>
      <c r="Q11" s="44"/>
      <c r="R11" s="44"/>
      <c r="S11" s="44"/>
      <c r="T11" s="44"/>
      <c r="U11" s="47"/>
      <c r="V11" s="47"/>
      <c r="W11" s="44"/>
      <c r="X11" s="44"/>
      <c r="Y11" s="44"/>
      <c r="Z11" s="44"/>
      <c r="AA11" s="44"/>
      <c r="AB11" s="44"/>
      <c r="AC11" s="45"/>
      <c r="AD11" s="157"/>
    </row>
    <row r="12" spans="2:69" ht="15.5" x14ac:dyDescent="0.35">
      <c r="B12" s="174" t="s">
        <v>175</v>
      </c>
      <c r="C12" s="173" t="s">
        <v>1</v>
      </c>
      <c r="D12" s="128" t="s">
        <v>2</v>
      </c>
      <c r="E12" s="39" t="s">
        <v>3</v>
      </c>
      <c r="F12" s="39" t="s">
        <v>4</v>
      </c>
      <c r="G12" s="39" t="s">
        <v>5</v>
      </c>
      <c r="H12" s="39" t="s">
        <v>6</v>
      </c>
      <c r="I12" s="39" t="s">
        <v>7</v>
      </c>
      <c r="J12" s="143" t="s">
        <v>178</v>
      </c>
      <c r="K12" s="39" t="s">
        <v>8</v>
      </c>
      <c r="L12" s="39" t="s">
        <v>9</v>
      </c>
      <c r="M12" s="39" t="s">
        <v>10</v>
      </c>
      <c r="N12" s="39" t="s">
        <v>11</v>
      </c>
      <c r="O12" s="39" t="s">
        <v>12</v>
      </c>
      <c r="P12" s="39" t="s">
        <v>13</v>
      </c>
      <c r="Q12" s="39" t="s">
        <v>14</v>
      </c>
      <c r="R12" s="39" t="s">
        <v>15</v>
      </c>
      <c r="S12" s="39" t="s">
        <v>16</v>
      </c>
      <c r="T12" s="39" t="s">
        <v>17</v>
      </c>
      <c r="U12" s="39" t="s">
        <v>18</v>
      </c>
      <c r="V12" s="39" t="s">
        <v>19</v>
      </c>
      <c r="W12" s="39" t="s">
        <v>20</v>
      </c>
      <c r="X12" s="39" t="s">
        <v>165</v>
      </c>
      <c r="Y12" s="39" t="s">
        <v>172</v>
      </c>
      <c r="Z12" s="39" t="s">
        <v>179</v>
      </c>
      <c r="AA12" s="39" t="s">
        <v>184</v>
      </c>
      <c r="AB12" s="39" t="s">
        <v>188</v>
      </c>
      <c r="AC12" s="367" t="s">
        <v>191</v>
      </c>
      <c r="AD12" s="189"/>
    </row>
    <row r="13" spans="2:69" x14ac:dyDescent="0.35">
      <c r="B13" s="68" t="s">
        <v>24</v>
      </c>
      <c r="C13" s="127" t="s">
        <v>22</v>
      </c>
      <c r="D13" s="4">
        <f>Group!D139</f>
        <v>0</v>
      </c>
      <c r="E13" s="4">
        <f>Group!E139</f>
        <v>0</v>
      </c>
      <c r="F13" s="4">
        <v>6760.6109999999999</v>
      </c>
      <c r="G13" s="4">
        <v>6883.366</v>
      </c>
      <c r="H13" s="4">
        <v>13377.005999999999</v>
      </c>
      <c r="I13" s="4">
        <v>17758.919999999998</v>
      </c>
      <c r="J13" s="163">
        <v>27578.964</v>
      </c>
      <c r="K13" s="4">
        <v>0</v>
      </c>
      <c r="L13" s="4">
        <v>0</v>
      </c>
      <c r="M13" s="4">
        <v>0</v>
      </c>
      <c r="N13" s="4">
        <v>6883.366</v>
      </c>
      <c r="O13" s="4">
        <v>7002.5789999999997</v>
      </c>
      <c r="P13" s="4">
        <v>10166.169</v>
      </c>
      <c r="Q13" s="4">
        <v>10427.026</v>
      </c>
      <c r="R13" s="4">
        <v>13377.005999999999</v>
      </c>
      <c r="S13" s="4">
        <v>15084.891</v>
      </c>
      <c r="T13" s="4">
        <v>16835.383999999998</v>
      </c>
      <c r="U13" s="4">
        <v>17112.725999999999</v>
      </c>
      <c r="V13" s="4">
        <v>17758.919999999998</v>
      </c>
      <c r="W13" s="4">
        <v>18441.171999999999</v>
      </c>
      <c r="X13" s="4">
        <v>19709.393</v>
      </c>
      <c r="Y13" s="4">
        <v>19829.108</v>
      </c>
      <c r="Z13" s="4">
        <v>27578.964</v>
      </c>
      <c r="AA13" s="4">
        <v>28015.184000000001</v>
      </c>
      <c r="AB13" s="4">
        <v>28762.446</v>
      </c>
      <c r="AC13" s="163">
        <v>28554.017</v>
      </c>
      <c r="AD13" s="4"/>
      <c r="AE13" s="180"/>
      <c r="AF13" s="180"/>
      <c r="AG13" s="180"/>
      <c r="AH13" s="180"/>
      <c r="AI13" s="180"/>
      <c r="AJ13" s="180"/>
      <c r="AK13" s="180"/>
      <c r="AL13" s="180"/>
      <c r="AM13" s="180"/>
      <c r="AN13" s="180"/>
      <c r="AO13" s="180"/>
      <c r="AP13" s="180"/>
      <c r="AQ13" s="180"/>
      <c r="AR13" s="180"/>
      <c r="AS13" s="180"/>
      <c r="AT13" s="180"/>
      <c r="AU13" s="180"/>
      <c r="AV13" s="180"/>
      <c r="AW13" s="180"/>
      <c r="AX13" s="180"/>
      <c r="AY13" s="180"/>
    </row>
    <row r="14" spans="2:69" x14ac:dyDescent="0.35">
      <c r="B14" s="68" t="s">
        <v>28</v>
      </c>
      <c r="C14" s="74" t="s">
        <v>22</v>
      </c>
      <c r="D14" s="5">
        <f>Group!D139</f>
        <v>0</v>
      </c>
      <c r="E14" s="5">
        <f>Group!E139</f>
        <v>0</v>
      </c>
      <c r="F14" s="5">
        <v>4956.1970000000001</v>
      </c>
      <c r="G14" s="5">
        <v>4513.3829999999998</v>
      </c>
      <c r="H14" s="5">
        <v>10374.429</v>
      </c>
      <c r="I14" s="5">
        <v>10867.379000000001</v>
      </c>
      <c r="J14" s="164">
        <v>20142.891</v>
      </c>
      <c r="K14" s="5">
        <v>0</v>
      </c>
      <c r="L14" s="5">
        <v>0</v>
      </c>
      <c r="M14" s="5">
        <v>0</v>
      </c>
      <c r="N14" s="5">
        <v>4513.3829999999998</v>
      </c>
      <c r="O14" s="5">
        <v>4603.8360000000002</v>
      </c>
      <c r="P14" s="5">
        <v>7493.9040000000005</v>
      </c>
      <c r="Q14" s="5">
        <v>7572.0050000000001</v>
      </c>
      <c r="R14" s="5">
        <v>10374.429</v>
      </c>
      <c r="S14" s="5">
        <v>9494.1669999999995</v>
      </c>
      <c r="T14" s="5">
        <v>10816.666999999999</v>
      </c>
      <c r="U14" s="5">
        <v>10820.955</v>
      </c>
      <c r="V14" s="5">
        <v>10867.379000000001</v>
      </c>
      <c r="W14" s="5">
        <v>11390.714</v>
      </c>
      <c r="X14" s="5">
        <v>12549.503000000001</v>
      </c>
      <c r="Y14" s="5">
        <v>12539.666999999999</v>
      </c>
      <c r="Z14" s="5">
        <v>20142.891</v>
      </c>
      <c r="AA14" s="5">
        <v>20419.316999999999</v>
      </c>
      <c r="AB14" s="5">
        <v>21026.67</v>
      </c>
      <c r="AC14" s="164">
        <v>20563.988000000001</v>
      </c>
      <c r="AD14" s="4"/>
      <c r="AE14" s="180"/>
      <c r="AF14" s="180"/>
      <c r="AG14" s="180"/>
      <c r="AH14" s="180"/>
      <c r="AI14" s="180"/>
      <c r="AJ14" s="180"/>
      <c r="AK14" s="180"/>
      <c r="AL14" s="180"/>
      <c r="AM14" s="180"/>
      <c r="AN14" s="180"/>
      <c r="AO14" s="180"/>
      <c r="AP14" s="180"/>
      <c r="AQ14" s="180"/>
      <c r="AR14" s="180"/>
      <c r="AS14" s="180"/>
      <c r="AT14" s="180"/>
      <c r="AU14" s="180"/>
      <c r="AV14" s="180"/>
      <c r="AW14" s="180"/>
      <c r="AX14" s="180"/>
      <c r="AY14" s="180"/>
    </row>
    <row r="15" spans="2:69" x14ac:dyDescent="0.35">
      <c r="B15" s="44"/>
      <c r="C15" s="44"/>
      <c r="D15" s="44"/>
      <c r="E15" s="44"/>
      <c r="F15" s="44"/>
      <c r="G15" s="44"/>
      <c r="H15" s="44"/>
      <c r="I15" s="44"/>
      <c r="J15" s="45"/>
      <c r="K15" s="44"/>
      <c r="L15" s="44"/>
      <c r="M15" s="44"/>
      <c r="N15" s="44"/>
      <c r="O15" s="44"/>
      <c r="P15" s="44"/>
      <c r="Q15" s="44"/>
      <c r="R15" s="44"/>
      <c r="S15" s="44"/>
      <c r="T15" s="44"/>
      <c r="U15" s="44"/>
      <c r="V15" s="44"/>
      <c r="W15" s="44"/>
      <c r="X15" s="44"/>
      <c r="Y15" s="44"/>
      <c r="Z15" s="44"/>
      <c r="AA15" s="44"/>
      <c r="AB15" s="44"/>
      <c r="AC15" s="45"/>
      <c r="AD15" s="157"/>
    </row>
    <row r="16" spans="2:69" ht="15.5" x14ac:dyDescent="0.35">
      <c r="B16" s="49" t="s">
        <v>42</v>
      </c>
      <c r="C16" s="50"/>
      <c r="D16" s="6" t="s">
        <v>2</v>
      </c>
      <c r="E16" s="6" t="s">
        <v>3</v>
      </c>
      <c r="F16" s="6" t="s">
        <v>4</v>
      </c>
      <c r="G16" s="6" t="s">
        <v>5</v>
      </c>
      <c r="H16" s="39" t="s">
        <v>6</v>
      </c>
      <c r="I16" s="6" t="s">
        <v>7</v>
      </c>
      <c r="J16" s="143" t="s">
        <v>178</v>
      </c>
      <c r="K16" s="6" t="s">
        <v>8</v>
      </c>
      <c r="L16" s="6" t="s">
        <v>9</v>
      </c>
      <c r="M16" s="6" t="s">
        <v>10</v>
      </c>
      <c r="N16" s="6" t="s">
        <v>11</v>
      </c>
      <c r="O16" s="6" t="s">
        <v>12</v>
      </c>
      <c r="P16" s="6" t="s">
        <v>13</v>
      </c>
      <c r="Q16" s="6" t="s">
        <v>14</v>
      </c>
      <c r="R16" s="39" t="s">
        <v>15</v>
      </c>
      <c r="S16" s="6" t="s">
        <v>16</v>
      </c>
      <c r="T16" s="6" t="s">
        <v>17</v>
      </c>
      <c r="U16" s="6" t="s">
        <v>18</v>
      </c>
      <c r="V16" s="6" t="s">
        <v>19</v>
      </c>
      <c r="W16" s="39" t="s">
        <v>20</v>
      </c>
      <c r="X16" s="39" t="s">
        <v>165</v>
      </c>
      <c r="Y16" s="39" t="s">
        <v>172</v>
      </c>
      <c r="Z16" s="39" t="s">
        <v>179</v>
      </c>
      <c r="AA16" s="39" t="s">
        <v>184</v>
      </c>
      <c r="AB16" s="39" t="s">
        <v>188</v>
      </c>
      <c r="AC16" s="367" t="s">
        <v>191</v>
      </c>
      <c r="AD16" s="189"/>
    </row>
    <row r="17" spans="2:51" x14ac:dyDescent="0.35">
      <c r="B17" s="51" t="s">
        <v>43</v>
      </c>
      <c r="C17" s="137" t="s">
        <v>44</v>
      </c>
      <c r="D17" s="18" t="e">
        <f>D6/D5</f>
        <v>#DIV/0!</v>
      </c>
      <c r="E17" s="18" t="e">
        <f t="shared" ref="E17" si="0">E6/E5</f>
        <v>#DIV/0!</v>
      </c>
      <c r="F17" s="18">
        <v>0.62612654422447478</v>
      </c>
      <c r="G17" s="18">
        <v>0.57611519855542725</v>
      </c>
      <c r="H17" s="18">
        <v>0.72876281458084236</v>
      </c>
      <c r="I17" s="18">
        <v>0.58575707857557302</v>
      </c>
      <c r="J17" s="94">
        <v>0.58581389091981406</v>
      </c>
      <c r="K17" s="18">
        <v>0.60693615696702063</v>
      </c>
      <c r="L17" s="18">
        <v>0.56801569147288067</v>
      </c>
      <c r="M17" s="18">
        <v>0.57209892233682769</v>
      </c>
      <c r="N17" s="18">
        <v>0.5597686639864986</v>
      </c>
      <c r="O17" s="18">
        <v>0.56667742892317063</v>
      </c>
      <c r="P17" s="18">
        <v>0.74227291049972111</v>
      </c>
      <c r="Q17" s="18">
        <v>0.65713069460486873</v>
      </c>
      <c r="R17" s="18">
        <v>0.92441560498472541</v>
      </c>
      <c r="S17" s="18">
        <v>0.62667927966456238</v>
      </c>
      <c r="T17" s="18">
        <v>0.61260307220416044</v>
      </c>
      <c r="U17" s="18">
        <v>0.76197018600924382</v>
      </c>
      <c r="V17" s="18">
        <v>0.35669305228001197</v>
      </c>
      <c r="W17" s="18">
        <v>0.58520305868261402</v>
      </c>
      <c r="X17" s="18">
        <v>0.56589534231677674</v>
      </c>
      <c r="Y17" s="18">
        <v>0.59575997265758496</v>
      </c>
      <c r="Z17" s="18">
        <v>0.59442997848975454</v>
      </c>
      <c r="AA17" s="18">
        <v>0.57304228914469424</v>
      </c>
      <c r="AB17" s="18">
        <v>0.5670420555695701</v>
      </c>
      <c r="AC17" s="94">
        <v>0.58777285439593896</v>
      </c>
      <c r="AD17" s="118"/>
      <c r="AE17" s="194"/>
      <c r="AF17" s="194"/>
      <c r="AG17" s="194"/>
      <c r="AH17" s="194"/>
      <c r="AI17" s="194"/>
      <c r="AJ17" s="194"/>
      <c r="AK17" s="194"/>
      <c r="AL17" s="194"/>
      <c r="AM17" s="194"/>
      <c r="AN17" s="194"/>
      <c r="AO17" s="194"/>
      <c r="AP17" s="194"/>
      <c r="AQ17" s="194"/>
      <c r="AR17" s="194"/>
      <c r="AS17" s="194"/>
      <c r="AT17" s="194"/>
      <c r="AU17" s="194"/>
      <c r="AV17" s="194"/>
      <c r="AW17" s="194"/>
      <c r="AX17" s="194"/>
      <c r="AY17" s="194"/>
    </row>
    <row r="18" spans="2:51" x14ac:dyDescent="0.35">
      <c r="B18" s="48" t="s">
        <v>45</v>
      </c>
      <c r="C18" s="132" t="s">
        <v>44</v>
      </c>
      <c r="D18" s="18" t="e">
        <f>D7/D5</f>
        <v>#DIV/0!</v>
      </c>
      <c r="E18" s="18" t="e">
        <f t="shared" ref="E18" si="1">E7/E5</f>
        <v>#DIV/0!</v>
      </c>
      <c r="F18" s="18">
        <v>0.65080448567962634</v>
      </c>
      <c r="G18" s="18">
        <v>0.68965213826224059</v>
      </c>
      <c r="H18" s="18">
        <v>0.65545321720329952</v>
      </c>
      <c r="I18" s="18">
        <v>0.709151694314054</v>
      </c>
      <c r="J18" s="94">
        <v>0.60403496265040035</v>
      </c>
      <c r="K18" s="18">
        <v>0.68713431780651357</v>
      </c>
      <c r="L18" s="18">
        <v>0.67620710373238269</v>
      </c>
      <c r="M18" s="18">
        <v>0.75967638594206266</v>
      </c>
      <c r="N18" s="18">
        <v>0.6422638730716278</v>
      </c>
      <c r="O18" s="18">
        <v>0.69121248631749699</v>
      </c>
      <c r="P18" s="18">
        <v>0.6870971550955427</v>
      </c>
      <c r="Q18" s="18">
        <v>0.72992619586024376</v>
      </c>
      <c r="R18" s="18">
        <v>0.51954942610381705</v>
      </c>
      <c r="S18" s="18">
        <v>0.68426520764961274</v>
      </c>
      <c r="T18" s="18">
        <v>0.67468203811688687</v>
      </c>
      <c r="U18" s="18">
        <v>0.62832555465521067</v>
      </c>
      <c r="V18" s="18">
        <v>0.84065522084956512</v>
      </c>
      <c r="W18" s="18">
        <v>0.66144879484085994</v>
      </c>
      <c r="X18" s="18">
        <v>0.54660656935546914</v>
      </c>
      <c r="Y18" s="18">
        <v>0.59390654753185868</v>
      </c>
      <c r="Z18" s="18">
        <v>0.61490999660364565</v>
      </c>
      <c r="AA18" s="18">
        <v>0.61996335601045227</v>
      </c>
      <c r="AB18" s="18">
        <v>0.59621788172546786</v>
      </c>
      <c r="AC18" s="94">
        <v>0.62584113949699205</v>
      </c>
      <c r="AD18" s="118"/>
      <c r="AE18" s="194"/>
      <c r="AF18" s="194"/>
      <c r="AG18" s="194"/>
      <c r="AH18" s="194"/>
      <c r="AI18" s="194"/>
      <c r="AJ18" s="194"/>
      <c r="AK18" s="194"/>
      <c r="AL18" s="194"/>
      <c r="AM18" s="194"/>
      <c r="AN18" s="194"/>
      <c r="AO18" s="194"/>
      <c r="AP18" s="194"/>
      <c r="AQ18" s="194"/>
      <c r="AR18" s="194"/>
      <c r="AS18" s="194"/>
      <c r="AT18" s="194"/>
      <c r="AU18" s="194"/>
      <c r="AV18" s="194"/>
      <c r="AW18" s="194"/>
      <c r="AX18" s="194"/>
      <c r="AY18" s="194"/>
    </row>
    <row r="19" spans="2:51" x14ac:dyDescent="0.35">
      <c r="B19" s="48" t="s">
        <v>203</v>
      </c>
      <c r="C19" s="132" t="s">
        <v>44</v>
      </c>
      <c r="D19" s="118" t="e">
        <f>D8/D5</f>
        <v>#DIV/0!</v>
      </c>
      <c r="E19" s="118" t="e">
        <f t="shared" ref="E19" si="2">E8/E5</f>
        <v>#DIV/0!</v>
      </c>
      <c r="F19" s="118">
        <v>8.3802256762488189E-2</v>
      </c>
      <c r="G19" s="118">
        <v>0.43010916547486427</v>
      </c>
      <c r="H19" s="118">
        <v>0.49010787352459656</v>
      </c>
      <c r="I19" s="118">
        <v>0.61419045944672279</v>
      </c>
      <c r="J19" s="145">
        <v>0.31623505496671395</v>
      </c>
      <c r="K19" s="118">
        <v>0.41746200070696349</v>
      </c>
      <c r="L19" s="118">
        <v>0.39331064751574157</v>
      </c>
      <c r="M19" s="118">
        <v>0.5138462912001347</v>
      </c>
      <c r="N19" s="118">
        <v>0.39928330657738847</v>
      </c>
      <c r="O19" s="118">
        <v>0.42024249201361813</v>
      </c>
      <c r="P19" s="118">
        <v>0.47486532815954591</v>
      </c>
      <c r="Q19" s="118">
        <v>0.44667501775962937</v>
      </c>
      <c r="R19" s="118">
        <v>0.61020654503219252</v>
      </c>
      <c r="S19" s="118">
        <v>0.37256301075668685</v>
      </c>
      <c r="T19" s="118">
        <v>0.37200787367756977</v>
      </c>
      <c r="U19" s="118">
        <v>0.54449011557108795</v>
      </c>
      <c r="V19" s="118">
        <v>1.1294813762518223</v>
      </c>
      <c r="W19" s="118">
        <v>0.34981729492331604</v>
      </c>
      <c r="X19" s="118">
        <v>0.2492417033424526</v>
      </c>
      <c r="Y19" s="118">
        <v>0.32040623016454289</v>
      </c>
      <c r="Z19" s="118">
        <v>0.3425148118796934</v>
      </c>
      <c r="AA19" s="118">
        <v>0.35178039508467734</v>
      </c>
      <c r="AB19" s="118">
        <v>0.36837183321921518</v>
      </c>
      <c r="AC19" s="145">
        <v>0.4636919582477948</v>
      </c>
      <c r="AD19" s="118"/>
      <c r="AE19" s="194"/>
      <c r="AF19" s="194"/>
      <c r="AG19" s="194"/>
      <c r="AH19" s="194"/>
      <c r="AI19" s="194"/>
      <c r="AJ19" s="194"/>
      <c r="AK19" s="194"/>
      <c r="AL19" s="194"/>
      <c r="AM19" s="194"/>
      <c r="AN19" s="194"/>
      <c r="AO19" s="194"/>
      <c r="AP19" s="194"/>
      <c r="AQ19" s="194"/>
      <c r="AR19" s="194"/>
      <c r="AS19" s="194"/>
      <c r="AT19" s="194"/>
      <c r="AU19" s="194"/>
      <c r="AV19" s="194"/>
      <c r="AW19" s="194"/>
      <c r="AX19" s="194"/>
      <c r="AY19" s="194"/>
    </row>
    <row r="20" spans="2:51" x14ac:dyDescent="0.35">
      <c r="B20" s="48" t="s">
        <v>46</v>
      </c>
      <c r="C20" s="132" t="s">
        <v>44</v>
      </c>
      <c r="D20" s="118" t="e">
        <f>D9/D5</f>
        <v>#DIV/0!</v>
      </c>
      <c r="E20" s="118" t="e">
        <f t="shared" ref="E20" si="3">E9/E5</f>
        <v>#DIV/0!</v>
      </c>
      <c r="F20" s="118">
        <v>8.3802256762488189E-2</v>
      </c>
      <c r="G20" s="118">
        <v>0.43010916547486427</v>
      </c>
      <c r="H20" s="118">
        <v>0.49010787352459656</v>
      </c>
      <c r="I20" s="118">
        <v>0.61544134621703639</v>
      </c>
      <c r="J20" s="145">
        <v>0.29062107801336512</v>
      </c>
      <c r="K20" s="118">
        <v>0.41746200070696349</v>
      </c>
      <c r="L20" s="118">
        <v>0.39331064751574157</v>
      </c>
      <c r="M20" s="118">
        <v>0.5138462912001347</v>
      </c>
      <c r="N20" s="118">
        <v>0.39928330657738847</v>
      </c>
      <c r="O20" s="118">
        <v>0.42024249201361813</v>
      </c>
      <c r="P20" s="118">
        <v>0.47486532815954591</v>
      </c>
      <c r="Q20" s="118">
        <v>0.44667501775962937</v>
      </c>
      <c r="R20" s="118">
        <v>0.61020654503219252</v>
      </c>
      <c r="S20" s="118">
        <v>0.3700156190440772</v>
      </c>
      <c r="T20" s="118">
        <v>0.37451476023397806</v>
      </c>
      <c r="U20" s="118">
        <v>0.54551545248366951</v>
      </c>
      <c r="V20" s="118">
        <v>1.1342368850098226</v>
      </c>
      <c r="W20" s="118">
        <v>0.32385234305156541</v>
      </c>
      <c r="X20" s="118">
        <v>0.23053068021546669</v>
      </c>
      <c r="Y20" s="118">
        <v>0.29630975050046376</v>
      </c>
      <c r="Z20" s="118">
        <v>0.30960790973244279</v>
      </c>
      <c r="AA20" s="118">
        <v>0.32393553400425101</v>
      </c>
      <c r="AB20" s="118">
        <v>0.33945367400627058</v>
      </c>
      <c r="AC20" s="145">
        <v>0.42300707265944337</v>
      </c>
      <c r="AD20" s="118"/>
      <c r="AE20" s="194"/>
      <c r="AF20" s="194"/>
      <c r="AG20" s="194"/>
      <c r="AH20" s="194"/>
      <c r="AI20" s="194"/>
      <c r="AJ20" s="194"/>
      <c r="AK20" s="194"/>
      <c r="AL20" s="194"/>
      <c r="AM20" s="194"/>
      <c r="AN20" s="194"/>
      <c r="AO20" s="194"/>
      <c r="AP20" s="194"/>
      <c r="AQ20" s="194"/>
      <c r="AR20" s="194"/>
      <c r="AS20" s="194"/>
      <c r="AT20" s="194"/>
      <c r="AU20" s="194"/>
      <c r="AV20" s="194"/>
      <c r="AW20" s="194"/>
      <c r="AX20" s="194"/>
      <c r="AY20" s="194"/>
    </row>
    <row r="21" spans="2:51" x14ac:dyDescent="0.35">
      <c r="B21" s="48" t="s">
        <v>47</v>
      </c>
      <c r="C21" s="132" t="s">
        <v>44</v>
      </c>
      <c r="D21" s="118" t="e">
        <f>D10/D5</f>
        <v>#DIV/0!</v>
      </c>
      <c r="E21" s="118" t="e">
        <f t="shared" ref="E21" si="4">E10/E5</f>
        <v>#DIV/0!</v>
      </c>
      <c r="F21" s="118">
        <v>-3.7426148588459908E-4</v>
      </c>
      <c r="G21" s="118">
        <v>0.34903792621941615</v>
      </c>
      <c r="H21" s="118">
        <v>0.42460307987901175</v>
      </c>
      <c r="I21" s="118">
        <v>0.48675336088055243</v>
      </c>
      <c r="J21" s="145">
        <v>0.25824181091470677</v>
      </c>
      <c r="K21" s="118">
        <v>0.34489631421366124</v>
      </c>
      <c r="L21" s="118">
        <v>0.31204973932863983</v>
      </c>
      <c r="M21" s="118">
        <v>0.4280607944614836</v>
      </c>
      <c r="N21" s="118">
        <v>0.31520342622448472</v>
      </c>
      <c r="O21" s="118">
        <v>0.34954970015303405</v>
      </c>
      <c r="P21" s="118">
        <v>0.41608546999759771</v>
      </c>
      <c r="Q21" s="118">
        <v>0.37884317875677159</v>
      </c>
      <c r="R21" s="118">
        <v>0.54375727385514738</v>
      </c>
      <c r="S21" s="118">
        <v>0.33304885114028315</v>
      </c>
      <c r="T21" s="118">
        <v>0.32650878836255165</v>
      </c>
      <c r="U21" s="118">
        <v>0.51056168524193879</v>
      </c>
      <c r="V21" s="118">
        <v>0.75606307782469262</v>
      </c>
      <c r="W21" s="118">
        <v>0.27452465162351475</v>
      </c>
      <c r="X21" s="118">
        <v>0.21336179831008173</v>
      </c>
      <c r="Y21" s="118">
        <v>0.25965874859625993</v>
      </c>
      <c r="Z21" s="118">
        <v>0.28258171746103639</v>
      </c>
      <c r="AA21" s="118">
        <v>0.27634248417299617</v>
      </c>
      <c r="AB21" s="118">
        <v>0.29829732049094715</v>
      </c>
      <c r="AC21" s="145">
        <v>0.34718627215313352</v>
      </c>
      <c r="AD21" s="118"/>
      <c r="AE21" s="194"/>
      <c r="AF21" s="194"/>
      <c r="AG21" s="194"/>
      <c r="AH21" s="194"/>
      <c r="AI21" s="194"/>
      <c r="AJ21" s="194"/>
      <c r="AK21" s="194"/>
      <c r="AL21" s="194"/>
      <c r="AM21" s="194"/>
      <c r="AN21" s="194"/>
      <c r="AO21" s="194"/>
      <c r="AP21" s="194"/>
      <c r="AQ21" s="194"/>
      <c r="AR21" s="194"/>
      <c r="AS21" s="194"/>
      <c r="AT21" s="194"/>
      <c r="AU21" s="194"/>
      <c r="AV21" s="194"/>
      <c r="AW21" s="194"/>
      <c r="AX21" s="194"/>
      <c r="AY21" s="194"/>
    </row>
    <row r="22" spans="2:51" x14ac:dyDescent="0.35">
      <c r="B22" s="52" t="s">
        <v>174</v>
      </c>
      <c r="C22" s="21" t="s">
        <v>44</v>
      </c>
      <c r="D22" s="122">
        <v>9.9989554144365778E-2</v>
      </c>
      <c r="E22" s="122">
        <v>9.3045952364008214E-2</v>
      </c>
      <c r="F22" s="122">
        <v>-3.7426148588459908E-4</v>
      </c>
      <c r="G22" s="122">
        <v>9.8880700253305892E-2</v>
      </c>
      <c r="H22" s="122">
        <v>8.0200205603332492E-2</v>
      </c>
      <c r="I22" s="122">
        <v>7.0238219348285974E-2</v>
      </c>
      <c r="J22" s="123">
        <v>2.4434990013705058E-2</v>
      </c>
      <c r="K22" s="122"/>
      <c r="L22" s="122"/>
      <c r="M22" s="122"/>
      <c r="N22" s="122"/>
      <c r="O22" s="122">
        <v>9.2234846097978912E-2</v>
      </c>
      <c r="P22" s="122">
        <v>9.2283337932676748E-2</v>
      </c>
      <c r="Q22" s="122">
        <v>8.5973327467107619E-2</v>
      </c>
      <c r="R22" s="122">
        <v>8.019280198803852E-2</v>
      </c>
      <c r="S22" s="122">
        <v>4.505476216149612E-2</v>
      </c>
      <c r="T22" s="122">
        <v>4.2892601346666052E-2</v>
      </c>
      <c r="U22" s="122">
        <v>4.9374523856096877E-2</v>
      </c>
      <c r="V22" s="122">
        <v>7.0238219348285974E-2</v>
      </c>
      <c r="W22" s="122">
        <v>3.5627312770365342E-2</v>
      </c>
      <c r="X22" s="122">
        <v>2.9737661260596387E-2</v>
      </c>
      <c r="Y22" s="122">
        <v>3.1400849227844571E-2</v>
      </c>
      <c r="Z22" s="122">
        <v>2.4434990013705058E-2</v>
      </c>
      <c r="AA22" s="122">
        <v>2.657876868622935E-2</v>
      </c>
      <c r="AB22" s="122">
        <v>2.7415163331051328E-2</v>
      </c>
      <c r="AC22" s="123">
        <v>3.1275008672925299E-2</v>
      </c>
      <c r="AE22" s="194"/>
      <c r="AF22" s="194"/>
      <c r="AG22" s="194"/>
      <c r="AH22" s="194"/>
      <c r="AI22" s="194"/>
      <c r="AJ22" s="194"/>
      <c r="AK22" s="194"/>
      <c r="AL22" s="194"/>
      <c r="AM22" s="194"/>
      <c r="AN22" s="194"/>
      <c r="AO22" s="194"/>
      <c r="AP22" s="194"/>
      <c r="AQ22" s="194"/>
      <c r="AR22" s="194"/>
      <c r="AS22" s="194"/>
      <c r="AT22" s="194"/>
      <c r="AU22" s="194"/>
      <c r="AV22" s="194"/>
      <c r="AW22" s="194"/>
      <c r="AX22" s="194"/>
      <c r="AY22" s="194"/>
    </row>
    <row r="23" spans="2:51" x14ac:dyDescent="0.35">
      <c r="D23" s="53"/>
      <c r="J23" s="54"/>
      <c r="N23" s="55"/>
      <c r="P23" s="56"/>
      <c r="U23" s="57"/>
      <c r="V23" s="57"/>
      <c r="W23" s="57"/>
      <c r="X23" s="57"/>
      <c r="Y23" s="57"/>
      <c r="Z23" s="57"/>
      <c r="AA23" s="57"/>
      <c r="AB23" s="57"/>
      <c r="AC23" s="54"/>
      <c r="AD23" s="57"/>
    </row>
    <row r="24" spans="2:51" ht="15.5" x14ac:dyDescent="0.35">
      <c r="B24" s="125" t="s">
        <v>57</v>
      </c>
      <c r="C24" s="66"/>
      <c r="D24" s="38" t="s">
        <v>2</v>
      </c>
      <c r="E24" s="38" t="s">
        <v>3</v>
      </c>
      <c r="F24" s="38" t="s">
        <v>4</v>
      </c>
      <c r="G24" s="38" t="s">
        <v>5</v>
      </c>
      <c r="H24" s="38" t="s">
        <v>6</v>
      </c>
      <c r="I24" s="38" t="s">
        <v>7</v>
      </c>
      <c r="J24" s="156" t="s">
        <v>178</v>
      </c>
      <c r="K24" s="38" t="s">
        <v>8</v>
      </c>
      <c r="L24" s="38" t="s">
        <v>9</v>
      </c>
      <c r="M24" s="38" t="s">
        <v>10</v>
      </c>
      <c r="N24" s="38" t="s">
        <v>11</v>
      </c>
      <c r="O24" s="38" t="s">
        <v>12</v>
      </c>
      <c r="P24" s="38" t="s">
        <v>13</v>
      </c>
      <c r="Q24" s="38" t="s">
        <v>14</v>
      </c>
      <c r="R24" s="38" t="s">
        <v>15</v>
      </c>
      <c r="S24" s="84" t="s">
        <v>16</v>
      </c>
      <c r="T24" s="84" t="s">
        <v>17</v>
      </c>
      <c r="U24" s="84" t="s">
        <v>18</v>
      </c>
      <c r="V24" s="84" t="s">
        <v>19</v>
      </c>
      <c r="W24" s="91" t="s">
        <v>20</v>
      </c>
      <c r="X24" s="91" t="s">
        <v>165</v>
      </c>
      <c r="Y24" s="91" t="s">
        <v>172</v>
      </c>
      <c r="Z24" s="91" t="s">
        <v>179</v>
      </c>
      <c r="AA24" s="91" t="s">
        <v>184</v>
      </c>
      <c r="AB24" s="91" t="s">
        <v>188</v>
      </c>
      <c r="AC24" s="365" t="s">
        <v>191</v>
      </c>
      <c r="AD24" s="189"/>
    </row>
    <row r="25" spans="2:51" ht="15" customHeight="1" x14ac:dyDescent="0.35">
      <c r="B25" s="48" t="s">
        <v>74</v>
      </c>
      <c r="C25" s="16" t="s">
        <v>75</v>
      </c>
      <c r="D25" s="19">
        <v>408</v>
      </c>
      <c r="E25" s="19">
        <v>550</v>
      </c>
      <c r="F25" s="19">
        <v>550</v>
      </c>
      <c r="G25" s="19">
        <v>550</v>
      </c>
      <c r="H25" s="19">
        <v>550</v>
      </c>
      <c r="I25" s="80">
        <v>550.51202745300009</v>
      </c>
      <c r="J25" s="20">
        <v>550.51202745299997</v>
      </c>
      <c r="K25" s="19">
        <v>550</v>
      </c>
      <c r="L25" s="19">
        <v>550</v>
      </c>
      <c r="M25" s="19">
        <v>550</v>
      </c>
      <c r="N25" s="19">
        <v>550</v>
      </c>
      <c r="O25" s="19">
        <v>550</v>
      </c>
      <c r="P25" s="19">
        <v>550</v>
      </c>
      <c r="Q25" s="19">
        <v>550</v>
      </c>
      <c r="R25" s="19">
        <v>550</v>
      </c>
      <c r="S25" s="19">
        <v>550</v>
      </c>
      <c r="T25" s="19">
        <v>550</v>
      </c>
      <c r="U25" s="19">
        <v>550</v>
      </c>
      <c r="V25" s="19">
        <v>550.51202745300009</v>
      </c>
      <c r="W25" s="19">
        <v>550.51202745299997</v>
      </c>
      <c r="X25" s="19">
        <v>550.51202745299997</v>
      </c>
      <c r="Y25" s="19">
        <v>550.51202745299997</v>
      </c>
      <c r="Z25" s="19">
        <v>550.51202745299997</v>
      </c>
      <c r="AA25" s="19">
        <v>550.51202438899998</v>
      </c>
      <c r="AB25" s="19">
        <v>550.51202438899998</v>
      </c>
      <c r="AC25" s="20">
        <v>550.44962465100002</v>
      </c>
      <c r="AD25" s="214"/>
      <c r="AE25" s="228"/>
      <c r="AF25" s="228"/>
      <c r="AG25" s="228"/>
      <c r="AH25" s="228"/>
      <c r="AI25" s="228"/>
      <c r="AJ25" s="228"/>
      <c r="AK25" s="228"/>
      <c r="AL25" s="228"/>
      <c r="AM25" s="228"/>
      <c r="AN25" s="228"/>
      <c r="AO25" s="228"/>
      <c r="AP25" s="228"/>
      <c r="AQ25" s="228"/>
      <c r="AR25" s="228"/>
      <c r="AS25" s="228"/>
      <c r="AT25" s="228"/>
      <c r="AU25" s="228"/>
      <c r="AV25" s="228"/>
      <c r="AW25" s="228"/>
      <c r="AX25" s="228"/>
      <c r="AY25" s="228"/>
    </row>
    <row r="26" spans="2:51" x14ac:dyDescent="0.35">
      <c r="B26" s="48" t="s">
        <v>76</v>
      </c>
      <c r="C26" s="16" t="s">
        <v>75</v>
      </c>
      <c r="D26" s="19">
        <v>43.5</v>
      </c>
      <c r="E26" s="19">
        <v>84.8</v>
      </c>
      <c r="F26" s="19">
        <v>88.7</v>
      </c>
      <c r="G26" s="19">
        <v>89</v>
      </c>
      <c r="H26" s="19">
        <v>107.47048775204999</v>
      </c>
      <c r="I26" s="19">
        <v>110.26933298205</v>
      </c>
      <c r="J26" s="20">
        <v>110.26933298205</v>
      </c>
      <c r="K26" s="19">
        <v>88.72999999999999</v>
      </c>
      <c r="L26" s="19">
        <v>89</v>
      </c>
      <c r="M26" s="19">
        <v>89</v>
      </c>
      <c r="N26" s="19">
        <v>89</v>
      </c>
      <c r="O26" s="19">
        <v>107.01772052204998</v>
      </c>
      <c r="P26" s="19">
        <v>107.01772052204998</v>
      </c>
      <c r="Q26" s="19">
        <v>107.51768786205</v>
      </c>
      <c r="R26" s="19">
        <v>107.47048775204999</v>
      </c>
      <c r="S26" s="19">
        <v>109.40164507205</v>
      </c>
      <c r="T26" s="19">
        <v>110.14881097205</v>
      </c>
      <c r="U26" s="19">
        <v>110.26933298205</v>
      </c>
      <c r="V26" s="19">
        <v>110.26933298205</v>
      </c>
      <c r="W26" s="19">
        <v>110.26933298205</v>
      </c>
      <c r="X26" s="19">
        <v>110.26933298205</v>
      </c>
      <c r="Y26" s="19">
        <v>110.26933298205</v>
      </c>
      <c r="Z26" s="19">
        <v>110.26933298205</v>
      </c>
      <c r="AA26" s="19">
        <v>110.26933298205</v>
      </c>
      <c r="AB26" s="19">
        <v>110.26933298205</v>
      </c>
      <c r="AC26" s="20">
        <v>110.26933298205</v>
      </c>
      <c r="AD26" s="214"/>
      <c r="AE26" s="228"/>
      <c r="AF26" s="228"/>
      <c r="AG26" s="228"/>
      <c r="AH26" s="228"/>
      <c r="AI26" s="228"/>
      <c r="AJ26" s="228"/>
      <c r="AK26" s="228"/>
      <c r="AL26" s="228"/>
      <c r="AM26" s="228"/>
      <c r="AN26" s="228"/>
      <c r="AO26" s="228"/>
      <c r="AP26" s="228"/>
      <c r="AQ26" s="228"/>
      <c r="AR26" s="228"/>
      <c r="AS26" s="228"/>
      <c r="AT26" s="228"/>
      <c r="AU26" s="228"/>
      <c r="AV26" s="228"/>
      <c r="AW26" s="228"/>
      <c r="AX26" s="228"/>
      <c r="AY26" s="228"/>
    </row>
    <row r="27" spans="2:51" x14ac:dyDescent="0.35">
      <c r="B27" s="48" t="s">
        <v>77</v>
      </c>
      <c r="C27" s="16" t="s">
        <v>75</v>
      </c>
      <c r="D27" s="19">
        <v>33</v>
      </c>
      <c r="E27" s="19">
        <v>74.3</v>
      </c>
      <c r="F27" s="19">
        <v>74.7</v>
      </c>
      <c r="G27" s="19">
        <v>75</v>
      </c>
      <c r="H27" s="19">
        <v>96.761559059999996</v>
      </c>
      <c r="I27" s="19">
        <v>97.664681880000003</v>
      </c>
      <c r="J27" s="20">
        <v>103.55338515599999</v>
      </c>
      <c r="K27" s="19">
        <v>74.72999999999999</v>
      </c>
      <c r="L27" s="19">
        <v>75</v>
      </c>
      <c r="M27" s="19">
        <v>75</v>
      </c>
      <c r="N27" s="19">
        <v>75</v>
      </c>
      <c r="O27" s="19">
        <v>96.308791830000004</v>
      </c>
      <c r="P27" s="19">
        <v>96.308791830000004</v>
      </c>
      <c r="Q27" s="19">
        <v>96.758791830000007</v>
      </c>
      <c r="R27" s="19">
        <v>96.761559059999996</v>
      </c>
      <c r="S27" s="19">
        <v>98.066356109999987</v>
      </c>
      <c r="T27" s="19">
        <v>98.813522009999986</v>
      </c>
      <c r="U27" s="19">
        <v>98.903588880000001</v>
      </c>
      <c r="V27" s="19">
        <v>97.664681880000003</v>
      </c>
      <c r="W27" s="80">
        <v>97.69668188</v>
      </c>
      <c r="X27" s="80">
        <v>98.708098700000022</v>
      </c>
      <c r="Y27" s="19">
        <v>98.938025520000025</v>
      </c>
      <c r="Z27" s="19">
        <v>103.55338515599999</v>
      </c>
      <c r="AA27" s="19">
        <v>103.566230413</v>
      </c>
      <c r="AB27" s="19">
        <v>103.90466391299998</v>
      </c>
      <c r="AC27" s="20">
        <v>104.06971705700002</v>
      </c>
      <c r="AD27" s="214"/>
      <c r="AE27" s="228"/>
      <c r="AF27" s="228"/>
      <c r="AG27" s="228"/>
      <c r="AH27" s="228"/>
      <c r="AI27" s="228"/>
      <c r="AJ27" s="228"/>
      <c r="AK27" s="228"/>
      <c r="AL27" s="228"/>
      <c r="AM27" s="228"/>
      <c r="AN27" s="228"/>
      <c r="AO27" s="228"/>
      <c r="AP27" s="228"/>
      <c r="AQ27" s="228"/>
      <c r="AR27" s="228"/>
      <c r="AS27" s="228"/>
      <c r="AT27" s="228"/>
      <c r="AU27" s="228"/>
      <c r="AV27" s="228"/>
      <c r="AW27" s="228"/>
      <c r="AX27" s="228"/>
      <c r="AY27" s="228"/>
    </row>
    <row r="28" spans="2:51" x14ac:dyDescent="0.35">
      <c r="B28" s="68" t="s">
        <v>78</v>
      </c>
      <c r="C28" s="42" t="s">
        <v>75</v>
      </c>
      <c r="D28" s="99">
        <v>21.1</v>
      </c>
      <c r="E28" s="99">
        <v>51.88807319</v>
      </c>
      <c r="F28" s="99">
        <v>57.288073190000006</v>
      </c>
      <c r="G28" s="99">
        <v>60.240573190000006</v>
      </c>
      <c r="H28" s="99">
        <v>64.413103856999967</v>
      </c>
      <c r="I28" s="99">
        <v>67.309934046999999</v>
      </c>
      <c r="J28" s="146">
        <v>70.287961057000004</v>
      </c>
      <c r="K28" s="99">
        <v>58.345073190000001</v>
      </c>
      <c r="L28" s="99">
        <v>59.451073190000002</v>
      </c>
      <c r="M28" s="99">
        <v>59.809073189999992</v>
      </c>
      <c r="N28" s="99">
        <v>60.240573190000006</v>
      </c>
      <c r="O28" s="99">
        <v>63.793568829999998</v>
      </c>
      <c r="P28" s="99">
        <v>64.403568829999998</v>
      </c>
      <c r="Q28" s="99">
        <v>64.843568829999995</v>
      </c>
      <c r="R28" s="99">
        <v>64.413103856999967</v>
      </c>
      <c r="S28" s="99">
        <v>65.331445786999993</v>
      </c>
      <c r="T28" s="99">
        <v>66.078782257</v>
      </c>
      <c r="U28" s="99">
        <v>66.453999999999994</v>
      </c>
      <c r="V28" s="99">
        <v>67.309934046999999</v>
      </c>
      <c r="W28" s="107">
        <v>68.687065757000028</v>
      </c>
      <c r="X28" s="107">
        <v>69.317727157000007</v>
      </c>
      <c r="Y28" s="99">
        <v>70.017742467000005</v>
      </c>
      <c r="Z28" s="99">
        <v>70.287961057000004</v>
      </c>
      <c r="AA28" s="99">
        <v>71.204467104000003</v>
      </c>
      <c r="AB28" s="99">
        <v>71.838664244000014</v>
      </c>
      <c r="AC28" s="146">
        <v>72.660626874000002</v>
      </c>
      <c r="AD28" s="214"/>
      <c r="AE28" s="228"/>
      <c r="AF28" s="228"/>
      <c r="AG28" s="228"/>
      <c r="AH28" s="228"/>
      <c r="AI28" s="228"/>
      <c r="AJ28" s="228"/>
      <c r="AK28" s="228"/>
      <c r="AL28" s="228"/>
      <c r="AM28" s="228"/>
      <c r="AN28" s="228"/>
      <c r="AO28" s="228"/>
      <c r="AP28" s="228"/>
      <c r="AQ28" s="228"/>
      <c r="AR28" s="228"/>
      <c r="AS28" s="228"/>
      <c r="AT28" s="228"/>
      <c r="AU28" s="228"/>
      <c r="AV28" s="228"/>
      <c r="AW28" s="228"/>
      <c r="AX28" s="228"/>
      <c r="AY28" s="228"/>
    </row>
    <row r="29" spans="2:51" x14ac:dyDescent="0.35">
      <c r="B29" s="48" t="s">
        <v>79</v>
      </c>
      <c r="C29" s="16" t="s">
        <v>44</v>
      </c>
      <c r="D29" s="23">
        <f t="shared" ref="D29:E29" si="5">+D28/D27</f>
        <v>0.6393939393939394</v>
      </c>
      <c r="E29" s="23">
        <f t="shared" si="5"/>
        <v>0.69835899313593541</v>
      </c>
      <c r="F29" s="23">
        <v>0.76690861030789825</v>
      </c>
      <c r="G29" s="23">
        <v>0.80320764253333343</v>
      </c>
      <c r="H29" s="23">
        <v>0.66568898313284341</v>
      </c>
      <c r="I29" s="81">
        <v>0.68919421792315161</v>
      </c>
      <c r="J29" s="147">
        <v>0.67876063106110296</v>
      </c>
      <c r="K29" s="23">
        <v>0.78074499116820562</v>
      </c>
      <c r="L29" s="23">
        <v>0.79268097586666675</v>
      </c>
      <c r="M29" s="23">
        <v>0.79745430919999993</v>
      </c>
      <c r="N29" s="23">
        <v>0.80320764253333343</v>
      </c>
      <c r="O29" s="23">
        <v>0.66238572427121267</v>
      </c>
      <c r="P29" s="23">
        <v>0.66871951777447602</v>
      </c>
      <c r="Q29" s="23">
        <v>0.67015686743925718</v>
      </c>
      <c r="R29" s="23">
        <v>0.66568898313284341</v>
      </c>
      <c r="S29" s="23">
        <v>0.66619632235257531</v>
      </c>
      <c r="T29" s="23">
        <v>0.66872206265770784</v>
      </c>
      <c r="U29" s="23">
        <v>0.67190686154603363</v>
      </c>
      <c r="V29" s="23">
        <v>0.68919421792315161</v>
      </c>
      <c r="W29" s="81">
        <v>0.7030644688769242</v>
      </c>
      <c r="X29" s="81">
        <v>0.70224964384811916</v>
      </c>
      <c r="Y29" s="81">
        <v>0.70769294312272413</v>
      </c>
      <c r="Z29" s="23">
        <v>0.67876063106110296</v>
      </c>
      <c r="AA29" s="23">
        <v>0.68752591283907705</v>
      </c>
      <c r="AB29" s="23">
        <v>0.69139017959916582</v>
      </c>
      <c r="AC29" s="147">
        <v>0.69819183648018424</v>
      </c>
      <c r="AD29" s="214"/>
      <c r="AE29" s="228"/>
      <c r="AF29" s="228"/>
      <c r="AG29" s="228"/>
      <c r="AH29" s="228"/>
      <c r="AI29" s="228"/>
      <c r="AJ29" s="228"/>
      <c r="AK29" s="228"/>
      <c r="AL29" s="228"/>
      <c r="AM29" s="228"/>
      <c r="AN29" s="228"/>
      <c r="AO29" s="228"/>
      <c r="AP29" s="228"/>
      <c r="AQ29" s="228"/>
      <c r="AR29" s="228"/>
      <c r="AS29" s="228"/>
      <c r="AT29" s="228"/>
      <c r="AU29" s="228"/>
      <c r="AV29" s="228"/>
      <c r="AW29" s="228"/>
      <c r="AX29" s="228"/>
      <c r="AY29" s="228"/>
    </row>
    <row r="30" spans="2:51" x14ac:dyDescent="0.35">
      <c r="B30" s="68" t="s">
        <v>80</v>
      </c>
      <c r="C30" s="97" t="s">
        <v>75</v>
      </c>
      <c r="D30" s="99">
        <v>3.05</v>
      </c>
      <c r="E30" s="99">
        <v>3.03</v>
      </c>
      <c r="F30" s="99">
        <v>5.4000000000000057</v>
      </c>
      <c r="G30" s="99">
        <v>2.9525000000000006</v>
      </c>
      <c r="H30" s="99">
        <v>4.1725306669999611</v>
      </c>
      <c r="I30" s="99">
        <v>2.8968301900000313</v>
      </c>
      <c r="J30" s="146">
        <v>2.9780270100000052</v>
      </c>
      <c r="K30" s="99">
        <v>1.0569999999999951</v>
      </c>
      <c r="L30" s="107">
        <v>1.1060000000000016</v>
      </c>
      <c r="M30" s="107">
        <v>0.35799999999998988</v>
      </c>
      <c r="N30" s="107">
        <v>0.43150000000001398</v>
      </c>
      <c r="O30" s="107">
        <v>3.5529956399999918</v>
      </c>
      <c r="P30" s="107">
        <v>0.60999999999999943</v>
      </c>
      <c r="Q30" s="107">
        <v>0.43999999999999773</v>
      </c>
      <c r="R30" s="107">
        <v>-0.43046497300002784</v>
      </c>
      <c r="S30" s="107">
        <v>0.91834193000002529</v>
      </c>
      <c r="T30" s="107">
        <v>0.74733647000000758</v>
      </c>
      <c r="U30" s="107">
        <v>0.37521774299999322</v>
      </c>
      <c r="V30" s="107">
        <v>0.85593404700000519</v>
      </c>
      <c r="W30" s="107">
        <v>1.3771317100000289</v>
      </c>
      <c r="X30" s="107">
        <v>0.63066139999997972</v>
      </c>
      <c r="Y30" s="107">
        <v>0.70001530999999773</v>
      </c>
      <c r="Z30" s="99">
        <v>0.30262978999999524</v>
      </c>
      <c r="AA30" s="99">
        <v>0.93294334999999962</v>
      </c>
      <c r="AB30" s="99">
        <v>0.63983533000000004</v>
      </c>
      <c r="AC30" s="146">
        <v>0.81160388999999966</v>
      </c>
      <c r="AD30" s="214"/>
      <c r="AE30" s="228"/>
      <c r="AF30" s="228"/>
      <c r="AG30" s="228"/>
      <c r="AH30" s="228"/>
      <c r="AI30" s="228"/>
      <c r="AJ30" s="228"/>
      <c r="AK30" s="228"/>
      <c r="AL30" s="228"/>
      <c r="AM30" s="228"/>
      <c r="AN30" s="228"/>
      <c r="AO30" s="228"/>
      <c r="AP30" s="228"/>
      <c r="AQ30" s="228"/>
      <c r="AR30" s="228"/>
      <c r="AS30" s="228"/>
      <c r="AT30" s="228"/>
      <c r="AU30" s="228"/>
      <c r="AV30" s="228"/>
      <c r="AW30" s="228"/>
      <c r="AX30" s="228"/>
      <c r="AY30" s="228"/>
    </row>
    <row r="31" spans="2:51" x14ac:dyDescent="0.35">
      <c r="B31" s="68" t="s">
        <v>166</v>
      </c>
      <c r="C31" s="104" t="s">
        <v>72</v>
      </c>
      <c r="D31" s="99">
        <v>0</v>
      </c>
      <c r="E31" s="99">
        <v>0</v>
      </c>
      <c r="F31" s="99">
        <v>77.183999999999997</v>
      </c>
      <c r="G31" s="99">
        <v>78.188000000000002</v>
      </c>
      <c r="H31" s="99">
        <v>78.188000000000002</v>
      </c>
      <c r="I31" s="107">
        <v>135.82400000000001</v>
      </c>
      <c r="J31" s="98">
        <v>138.92400000000001</v>
      </c>
      <c r="K31" s="99">
        <v>78.188000000000002</v>
      </c>
      <c r="L31" s="99">
        <v>78.188000000000002</v>
      </c>
      <c r="M31" s="99">
        <v>78.188000000000002</v>
      </c>
      <c r="N31" s="99">
        <v>78.188000000000002</v>
      </c>
      <c r="O31" s="99">
        <v>78.188000000000002</v>
      </c>
      <c r="P31" s="99">
        <v>78.188000000000002</v>
      </c>
      <c r="Q31" s="99">
        <v>78.188000000000002</v>
      </c>
      <c r="R31" s="99">
        <v>78.188000000000002</v>
      </c>
      <c r="S31" s="99">
        <v>133.08099999999999</v>
      </c>
      <c r="T31" s="99">
        <v>134.37700000000001</v>
      </c>
      <c r="U31" s="99">
        <v>134.89699999999999</v>
      </c>
      <c r="V31" s="99">
        <v>135.82400000000001</v>
      </c>
      <c r="W31" s="107">
        <v>136.298</v>
      </c>
      <c r="X31" s="107">
        <v>136.99700000000001</v>
      </c>
      <c r="Y31" s="99">
        <v>138.88999999999999</v>
      </c>
      <c r="Z31" s="99">
        <v>138.92400000000001</v>
      </c>
      <c r="AA31" s="99">
        <v>138.92400000000001</v>
      </c>
      <c r="AB31" s="99">
        <v>138.90799999999999</v>
      </c>
      <c r="AC31" s="98">
        <v>138.898</v>
      </c>
      <c r="AD31" s="214"/>
      <c r="AE31" s="228"/>
      <c r="AF31" s="228"/>
      <c r="AG31" s="228"/>
      <c r="AH31" s="228"/>
      <c r="AI31" s="228"/>
      <c r="AJ31" s="228"/>
      <c r="AK31" s="228"/>
      <c r="AL31" s="228"/>
      <c r="AM31" s="228"/>
      <c r="AN31" s="228"/>
      <c r="AO31" s="228"/>
      <c r="AP31" s="228"/>
      <c r="AQ31" s="228"/>
      <c r="AR31" s="228"/>
      <c r="AS31" s="228"/>
      <c r="AT31" s="228"/>
      <c r="AU31" s="228"/>
      <c r="AV31" s="228"/>
      <c r="AW31" s="228"/>
      <c r="AX31" s="228"/>
      <c r="AY31" s="228"/>
    </row>
    <row r="32" spans="2:51" x14ac:dyDescent="0.35">
      <c r="B32" s="40" t="s">
        <v>167</v>
      </c>
      <c r="C32" s="64" t="s">
        <v>72</v>
      </c>
      <c r="D32" s="19">
        <v>0</v>
      </c>
      <c r="E32" s="19">
        <v>0</v>
      </c>
      <c r="F32" s="19">
        <v>77.183999999999997</v>
      </c>
      <c r="G32" s="19">
        <v>78.188000000000002</v>
      </c>
      <c r="H32" s="19">
        <v>33.338000000000001</v>
      </c>
      <c r="I32" s="80">
        <v>81.558999999999997</v>
      </c>
      <c r="J32" s="20">
        <v>93.019000000000005</v>
      </c>
      <c r="K32" s="19">
        <v>78.188000000000002</v>
      </c>
      <c r="L32" s="19">
        <v>78.188000000000002</v>
      </c>
      <c r="M32" s="19">
        <v>78.188000000000002</v>
      </c>
      <c r="N32" s="19">
        <v>78.188000000000002</v>
      </c>
      <c r="O32" s="19">
        <v>78.188000000000002</v>
      </c>
      <c r="P32" s="19">
        <v>78.188000000000002</v>
      </c>
      <c r="Q32" s="19">
        <v>33.338000000000001</v>
      </c>
      <c r="R32" s="19">
        <v>33.338000000000001</v>
      </c>
      <c r="S32" s="19">
        <v>62.04</v>
      </c>
      <c r="T32" s="19">
        <v>65.361999999999995</v>
      </c>
      <c r="U32" s="19">
        <v>74.647000000000006</v>
      </c>
      <c r="V32" s="19">
        <v>81.558999999999997</v>
      </c>
      <c r="W32" s="80">
        <v>82.763999999999996</v>
      </c>
      <c r="X32" s="80">
        <v>85.697999999999993</v>
      </c>
      <c r="Y32" s="19">
        <v>89.215000000000003</v>
      </c>
      <c r="Z32" s="19">
        <v>93.019000000000005</v>
      </c>
      <c r="AA32" s="19">
        <v>104.349</v>
      </c>
      <c r="AB32" s="19">
        <v>110.917</v>
      </c>
      <c r="AC32" s="20">
        <v>117.917</v>
      </c>
      <c r="AD32" s="214"/>
      <c r="AE32" s="228"/>
      <c r="AF32" s="228"/>
      <c r="AG32" s="228"/>
      <c r="AH32" s="228"/>
      <c r="AI32" s="228"/>
      <c r="AJ32" s="228"/>
      <c r="AK32" s="228"/>
      <c r="AL32" s="228"/>
      <c r="AM32" s="228"/>
      <c r="AN32" s="228"/>
      <c r="AO32" s="228"/>
      <c r="AP32" s="228"/>
      <c r="AQ32" s="228"/>
      <c r="AR32" s="228"/>
      <c r="AS32" s="228"/>
      <c r="AT32" s="228"/>
      <c r="AU32" s="228"/>
      <c r="AV32" s="228"/>
      <c r="AW32" s="228"/>
      <c r="AX32" s="228"/>
      <c r="AY32" s="228"/>
    </row>
    <row r="33" spans="2:51" x14ac:dyDescent="0.35">
      <c r="B33" s="68" t="s">
        <v>168</v>
      </c>
      <c r="C33" s="108" t="s">
        <v>44</v>
      </c>
      <c r="D33" s="99">
        <v>0</v>
      </c>
      <c r="E33" s="99">
        <v>0</v>
      </c>
      <c r="F33" s="100">
        <v>1</v>
      </c>
      <c r="G33" s="100">
        <v>1</v>
      </c>
      <c r="H33" s="100">
        <v>0.42638256509950379</v>
      </c>
      <c r="I33" s="109">
        <v>0.60047561550241479</v>
      </c>
      <c r="J33" s="101">
        <v>0.66956753332757479</v>
      </c>
      <c r="K33" s="100">
        <v>1</v>
      </c>
      <c r="L33" s="100">
        <v>1</v>
      </c>
      <c r="M33" s="100">
        <v>1</v>
      </c>
      <c r="N33" s="100">
        <v>1</v>
      </c>
      <c r="O33" s="100">
        <v>1</v>
      </c>
      <c r="P33" s="100">
        <v>1</v>
      </c>
      <c r="Q33" s="100">
        <v>0.42638256509950379</v>
      </c>
      <c r="R33" s="100">
        <v>0.42638256509950379</v>
      </c>
      <c r="S33" s="100">
        <v>0.46618224990795082</v>
      </c>
      <c r="T33" s="100">
        <v>0.48640764416529608</v>
      </c>
      <c r="U33" s="100">
        <v>0.55336293616611198</v>
      </c>
      <c r="V33" s="100">
        <v>0.60047561550241479</v>
      </c>
      <c r="W33" s="109">
        <v>0.60722827921172717</v>
      </c>
      <c r="X33" s="109">
        <v>0.62554654481484984</v>
      </c>
      <c r="Y33" s="109">
        <v>0.64234286125711004</v>
      </c>
      <c r="Z33" s="100">
        <v>0.66956753332757479</v>
      </c>
      <c r="AA33" s="100">
        <v>0.75112291612680315</v>
      </c>
      <c r="AB33" s="100">
        <v>0.79849252742822596</v>
      </c>
      <c r="AC33" s="101">
        <v>0.84894670909588332</v>
      </c>
      <c r="AD33" s="214"/>
      <c r="AE33" s="228"/>
      <c r="AF33" s="228"/>
      <c r="AG33" s="228"/>
      <c r="AH33" s="228"/>
      <c r="AI33" s="228"/>
      <c r="AJ33" s="228"/>
      <c r="AK33" s="228"/>
      <c r="AL33" s="228"/>
      <c r="AM33" s="228"/>
      <c r="AN33" s="228"/>
      <c r="AO33" s="228"/>
      <c r="AP33" s="228"/>
      <c r="AQ33" s="228"/>
      <c r="AR33" s="228"/>
      <c r="AS33" s="228"/>
      <c r="AT33" s="228"/>
      <c r="AU33" s="228"/>
      <c r="AV33" s="228"/>
      <c r="AW33" s="228"/>
      <c r="AX33" s="228"/>
      <c r="AY33" s="228"/>
    </row>
    <row r="34" spans="2:51" x14ac:dyDescent="0.35">
      <c r="B34" s="68" t="s">
        <v>81</v>
      </c>
      <c r="C34" s="108" t="s">
        <v>82</v>
      </c>
      <c r="D34" s="105">
        <v>118.965</v>
      </c>
      <c r="E34" s="105">
        <v>239.80600000000001</v>
      </c>
      <c r="F34" s="105">
        <v>257.26100000000002</v>
      </c>
      <c r="G34" s="105">
        <v>301.35700000000003</v>
      </c>
      <c r="H34" s="105">
        <v>572.40460000000007</v>
      </c>
      <c r="I34" s="110">
        <v>587.06404000000009</v>
      </c>
      <c r="J34" s="106">
        <v>624.82667000000004</v>
      </c>
      <c r="K34" s="105">
        <v>301.35700000000003</v>
      </c>
      <c r="L34" s="105">
        <v>301.35700000000003</v>
      </c>
      <c r="M34" s="105">
        <v>301.35700000000003</v>
      </c>
      <c r="N34" s="105">
        <v>301.35700000000003</v>
      </c>
      <c r="O34" s="105">
        <v>301.35700000000003</v>
      </c>
      <c r="P34" s="105">
        <v>301.35700000000003</v>
      </c>
      <c r="Q34" s="105">
        <v>313.19799999999998</v>
      </c>
      <c r="R34" s="105">
        <v>572.40460000000007</v>
      </c>
      <c r="S34" s="105">
        <v>586.63084000000003</v>
      </c>
      <c r="T34" s="105">
        <v>586.63084000000003</v>
      </c>
      <c r="U34" s="105">
        <v>586.63084000000003</v>
      </c>
      <c r="V34" s="105">
        <v>587.06404000000009</v>
      </c>
      <c r="W34" s="110">
        <v>584.77404000000001</v>
      </c>
      <c r="X34" s="110">
        <v>584.77404000000001</v>
      </c>
      <c r="Y34" s="105">
        <v>606.04700000000003</v>
      </c>
      <c r="Z34" s="105">
        <v>624.82667000000004</v>
      </c>
      <c r="AA34" s="105">
        <v>624.82667000000004</v>
      </c>
      <c r="AB34" s="105">
        <v>739.86421999999993</v>
      </c>
      <c r="AC34" s="106">
        <v>847.51614999999993</v>
      </c>
      <c r="AD34" s="214"/>
      <c r="AE34" s="228"/>
      <c r="AF34" s="228"/>
      <c r="AG34" s="228"/>
      <c r="AH34" s="228"/>
      <c r="AI34" s="228"/>
      <c r="AJ34" s="228"/>
      <c r="AK34" s="228"/>
      <c r="AL34" s="228"/>
      <c r="AM34" s="228"/>
      <c r="AN34" s="228"/>
      <c r="AO34" s="228"/>
      <c r="AP34" s="228"/>
      <c r="AQ34" s="228"/>
      <c r="AR34" s="228"/>
      <c r="AS34" s="228"/>
      <c r="AT34" s="228"/>
      <c r="AU34" s="228"/>
      <c r="AV34" s="228"/>
      <c r="AW34" s="228"/>
      <c r="AX34" s="228"/>
      <c r="AY34" s="228"/>
    </row>
    <row r="35" spans="2:51" x14ac:dyDescent="0.35">
      <c r="B35" s="48" t="s">
        <v>83</v>
      </c>
      <c r="C35" s="64" t="s">
        <v>82</v>
      </c>
      <c r="D35" s="25">
        <v>87.241</v>
      </c>
      <c r="E35" s="25">
        <v>188.41399999999999</v>
      </c>
      <c r="F35" s="25">
        <v>240.75800000000001</v>
      </c>
      <c r="G35" s="25">
        <v>279.45256000000001</v>
      </c>
      <c r="H35" s="25">
        <v>398.01823000000007</v>
      </c>
      <c r="I35" s="82">
        <v>508.154</v>
      </c>
      <c r="J35" s="60">
        <v>605.40668999999991</v>
      </c>
      <c r="K35" s="25">
        <v>269.19200000000001</v>
      </c>
      <c r="L35" s="25">
        <v>277.25700000000001</v>
      </c>
      <c r="M35" s="25">
        <v>283.06400000000002</v>
      </c>
      <c r="N35" s="25">
        <v>279.45256000000001</v>
      </c>
      <c r="O35" s="25">
        <v>284.27100000000002</v>
      </c>
      <c r="P35" s="25">
        <v>283.596</v>
      </c>
      <c r="Q35" s="25">
        <v>301.702</v>
      </c>
      <c r="R35" s="25">
        <v>398.01823000000007</v>
      </c>
      <c r="S35" s="25">
        <v>416.06786999999997</v>
      </c>
      <c r="T35" s="25">
        <v>434.41126000000003</v>
      </c>
      <c r="U35" s="25">
        <v>501.43900000000002</v>
      </c>
      <c r="V35" s="25">
        <v>508.154</v>
      </c>
      <c r="W35" s="82">
        <v>515.58362</v>
      </c>
      <c r="X35" s="82">
        <v>535.85505000000001</v>
      </c>
      <c r="Y35" s="25">
        <v>555.25900000000001</v>
      </c>
      <c r="Z35" s="25">
        <v>605.40668999999991</v>
      </c>
      <c r="AA35" s="25">
        <v>604.67489999999998</v>
      </c>
      <c r="AB35" s="25">
        <v>724.18230000000005</v>
      </c>
      <c r="AC35" s="60">
        <v>819.82607000000007</v>
      </c>
      <c r="AD35" s="214"/>
      <c r="AE35" s="228"/>
      <c r="AF35" s="228"/>
      <c r="AG35" s="228"/>
      <c r="AH35" s="228"/>
      <c r="AI35" s="228"/>
      <c r="AJ35" s="228"/>
      <c r="AK35" s="228"/>
      <c r="AL35" s="228"/>
      <c r="AM35" s="228"/>
      <c r="AN35" s="228"/>
      <c r="AO35" s="228"/>
      <c r="AP35" s="228"/>
      <c r="AQ35" s="228"/>
      <c r="AR35" s="228"/>
      <c r="AS35" s="228"/>
      <c r="AT35" s="228"/>
      <c r="AU35" s="228"/>
      <c r="AV35" s="228"/>
      <c r="AW35" s="228"/>
      <c r="AX35" s="228"/>
      <c r="AY35" s="228"/>
    </row>
    <row r="36" spans="2:51" x14ac:dyDescent="0.35">
      <c r="B36" s="41" t="s">
        <v>84</v>
      </c>
      <c r="C36" s="108" t="s">
        <v>44</v>
      </c>
      <c r="D36" s="100">
        <v>0.73333333333333328</v>
      </c>
      <c r="E36" s="100">
        <v>0.78569343552705095</v>
      </c>
      <c r="F36" s="100">
        <v>0.93585113950423882</v>
      </c>
      <c r="G36" s="100">
        <v>0.92731398308318702</v>
      </c>
      <c r="H36" s="100">
        <v>0.69534421980536154</v>
      </c>
      <c r="I36" s="109">
        <v>0.8655852945787651</v>
      </c>
      <c r="J36" s="101">
        <v>0.96891941248282487</v>
      </c>
      <c r="K36" s="100">
        <v>0.89326612622238732</v>
      </c>
      <c r="L36" s="100">
        <v>0.92002840484873416</v>
      </c>
      <c r="M36" s="100">
        <v>0.93929790912439393</v>
      </c>
      <c r="N36" s="100">
        <v>0.92731398308318702</v>
      </c>
      <c r="O36" s="100">
        <v>0.94330312552885776</v>
      </c>
      <c r="P36" s="100">
        <v>0.94106325719993222</v>
      </c>
      <c r="Q36" s="100">
        <v>0.96329478476874064</v>
      </c>
      <c r="R36" s="100">
        <v>0.69534421980536154</v>
      </c>
      <c r="S36" s="100">
        <v>0.7092499091933181</v>
      </c>
      <c r="T36" s="100">
        <v>0.74051896078290103</v>
      </c>
      <c r="U36" s="100">
        <v>0.85477776790596305</v>
      </c>
      <c r="V36" s="100">
        <v>0.8655852945787651</v>
      </c>
      <c r="W36" s="109">
        <v>0.88168007594865183</v>
      </c>
      <c r="X36" s="109">
        <v>0.9163454827782711</v>
      </c>
      <c r="Y36" s="109">
        <v>0.91619791864327349</v>
      </c>
      <c r="Z36" s="100">
        <v>0.96891941248282487</v>
      </c>
      <c r="AA36" s="100">
        <v>0.96774822367937652</v>
      </c>
      <c r="AB36" s="100">
        <v>0.97880432709666665</v>
      </c>
      <c r="AC36" s="101">
        <v>0.9673279618329399</v>
      </c>
      <c r="AD36" s="214"/>
      <c r="AE36" s="228"/>
      <c r="AF36" s="228"/>
      <c r="AG36" s="228"/>
      <c r="AH36" s="228"/>
      <c r="AI36" s="228"/>
      <c r="AJ36" s="228"/>
      <c r="AK36" s="228"/>
      <c r="AL36" s="228"/>
      <c r="AM36" s="228"/>
      <c r="AN36" s="228"/>
      <c r="AO36" s="228"/>
      <c r="AP36" s="228"/>
      <c r="AQ36" s="228"/>
      <c r="AR36" s="228"/>
      <c r="AS36" s="228"/>
      <c r="AT36" s="228"/>
      <c r="AU36" s="228"/>
      <c r="AV36" s="228"/>
      <c r="AW36" s="228"/>
      <c r="AX36" s="228"/>
      <c r="AY36" s="228"/>
    </row>
    <row r="37" spans="2:51" x14ac:dyDescent="0.35">
      <c r="B37" s="73" t="s">
        <v>85</v>
      </c>
      <c r="C37" s="111" t="s">
        <v>86</v>
      </c>
      <c r="D37" s="75">
        <v>0</v>
      </c>
      <c r="E37" s="112">
        <v>16.456052750434782</v>
      </c>
      <c r="F37" s="112">
        <v>14.525160663431354</v>
      </c>
      <c r="G37" s="112">
        <v>16.069292700043235</v>
      </c>
      <c r="H37" s="112">
        <v>17.990000000000002</v>
      </c>
      <c r="I37" s="113">
        <v>20.173999999999999</v>
      </c>
      <c r="J37" s="167">
        <v>22.832696552198325</v>
      </c>
      <c r="K37" s="112">
        <v>4.0173231750108087</v>
      </c>
      <c r="L37" s="112">
        <v>4.0173231750108087</v>
      </c>
      <c r="M37" s="112">
        <v>4.0173231750108069</v>
      </c>
      <c r="N37" s="112">
        <v>4.0173231750108105</v>
      </c>
      <c r="O37" s="112">
        <v>4.4968248700000002</v>
      </c>
      <c r="P37" s="112">
        <v>4.4057058500000013</v>
      </c>
      <c r="Q37" s="112">
        <v>4.4929902896177758</v>
      </c>
      <c r="R37" s="112">
        <v>4.5944789903822247</v>
      </c>
      <c r="S37" s="112">
        <v>4.92</v>
      </c>
      <c r="T37" s="112">
        <v>4.8740000000000006</v>
      </c>
      <c r="U37" s="112">
        <v>5.13</v>
      </c>
      <c r="V37" s="112">
        <v>5.25</v>
      </c>
      <c r="W37" s="113">
        <v>4.8675243699999999</v>
      </c>
      <c r="X37" s="113">
        <v>6.7305784100000015</v>
      </c>
      <c r="Y37" s="112">
        <v>5.207004148054196</v>
      </c>
      <c r="Z37" s="112">
        <v>6.0275896241441274</v>
      </c>
      <c r="AA37" s="112">
        <v>5.9667555699706849</v>
      </c>
      <c r="AB37" s="112">
        <v>5.8664401857694752</v>
      </c>
      <c r="AC37" s="167">
        <v>6.1325861417250849</v>
      </c>
      <c r="AD37" s="214"/>
      <c r="AE37" s="228"/>
      <c r="AF37" s="228"/>
      <c r="AG37" s="228"/>
      <c r="AH37" s="228"/>
      <c r="AI37" s="228"/>
      <c r="AJ37" s="228"/>
      <c r="AK37" s="228"/>
      <c r="AL37" s="228"/>
      <c r="AM37" s="228"/>
      <c r="AN37" s="228"/>
      <c r="AO37" s="228"/>
      <c r="AP37" s="228"/>
      <c r="AQ37" s="228"/>
      <c r="AR37" s="228"/>
      <c r="AS37" s="228"/>
      <c r="AT37" s="228"/>
      <c r="AU37" s="228"/>
      <c r="AV37" s="228"/>
      <c r="AW37" s="228"/>
      <c r="AX37" s="228"/>
      <c r="AY37" s="228"/>
    </row>
    <row r="38" spans="2:51" x14ac:dyDescent="0.35">
      <c r="B38" s="44"/>
      <c r="C38" s="44"/>
      <c r="D38" s="44"/>
      <c r="E38" s="44"/>
      <c r="F38" s="44"/>
      <c r="G38" s="44"/>
      <c r="H38" s="44"/>
      <c r="I38" s="44"/>
      <c r="J38" s="45"/>
      <c r="K38" s="44"/>
      <c r="L38" s="44"/>
      <c r="M38" s="44"/>
      <c r="N38" s="44"/>
      <c r="O38" s="44"/>
      <c r="P38" s="44"/>
      <c r="Q38" s="44"/>
      <c r="R38" s="44"/>
      <c r="S38" s="44"/>
      <c r="T38" s="44"/>
      <c r="U38" s="44"/>
      <c r="V38" s="44"/>
      <c r="W38" s="44"/>
      <c r="X38" s="44"/>
      <c r="Y38" s="44"/>
      <c r="Z38" s="44"/>
      <c r="AA38" s="44"/>
      <c r="AB38" s="44"/>
      <c r="AC38" s="45"/>
      <c r="AD38" s="157"/>
    </row>
    <row r="39" spans="2:51" ht="15.5" x14ac:dyDescent="0.35">
      <c r="B39" s="65" t="s">
        <v>177</v>
      </c>
      <c r="C39" s="66"/>
      <c r="D39" s="91" t="s">
        <v>2</v>
      </c>
      <c r="E39" s="91" t="s">
        <v>3</v>
      </c>
      <c r="F39" s="91" t="s">
        <v>4</v>
      </c>
      <c r="G39" s="91" t="s">
        <v>5</v>
      </c>
      <c r="H39" s="38" t="s">
        <v>6</v>
      </c>
      <c r="I39" s="84" t="s">
        <v>7</v>
      </c>
      <c r="J39" s="83" t="s">
        <v>178</v>
      </c>
      <c r="K39" s="6" t="s">
        <v>8</v>
      </c>
      <c r="L39" s="6" t="s">
        <v>9</v>
      </c>
      <c r="M39" s="6" t="s">
        <v>10</v>
      </c>
      <c r="N39" s="6" t="s">
        <v>11</v>
      </c>
      <c r="O39" s="6" t="s">
        <v>12</v>
      </c>
      <c r="P39" s="6" t="s">
        <v>13</v>
      </c>
      <c r="Q39" s="6" t="s">
        <v>14</v>
      </c>
      <c r="R39" s="39" t="s">
        <v>15</v>
      </c>
      <c r="S39" s="6" t="s">
        <v>16</v>
      </c>
      <c r="T39" s="6" t="s">
        <v>17</v>
      </c>
      <c r="U39" s="6" t="s">
        <v>18</v>
      </c>
      <c r="V39" s="6" t="s">
        <v>19</v>
      </c>
      <c r="W39" s="39" t="s">
        <v>20</v>
      </c>
      <c r="X39" s="39" t="s">
        <v>165</v>
      </c>
      <c r="Y39" s="39" t="s">
        <v>172</v>
      </c>
      <c r="Z39" s="39" t="s">
        <v>179</v>
      </c>
      <c r="AA39" s="39" t="s">
        <v>184</v>
      </c>
      <c r="AB39" s="39" t="s">
        <v>188</v>
      </c>
      <c r="AC39" s="366" t="s">
        <v>191</v>
      </c>
      <c r="AE39" s="189"/>
    </row>
    <row r="40" spans="2:51" ht="15" customHeight="1" x14ac:dyDescent="0.35">
      <c r="B40" s="48" t="s">
        <v>113</v>
      </c>
      <c r="C40" s="16" t="s">
        <v>22</v>
      </c>
      <c r="D40" s="25">
        <v>0</v>
      </c>
      <c r="E40" s="25">
        <v>0</v>
      </c>
      <c r="F40" s="25">
        <v>950.44905243999983</v>
      </c>
      <c r="G40" s="25">
        <v>812.61248185999989</v>
      </c>
      <c r="H40" s="25">
        <v>848.69590174999996</v>
      </c>
      <c r="I40" s="25">
        <v>921.69786348000002</v>
      </c>
      <c r="J40" s="183">
        <v>958.08216027000003</v>
      </c>
      <c r="K40" s="139">
        <v>199.49576762999988</v>
      </c>
      <c r="L40" s="140">
        <v>204.14570573000012</v>
      </c>
      <c r="M40" s="140">
        <v>203.8473126399999</v>
      </c>
      <c r="N40" s="140">
        <v>205.12369586000003</v>
      </c>
      <c r="O40" s="140">
        <v>210.60712473999999</v>
      </c>
      <c r="P40" s="140">
        <v>206.56815935999992</v>
      </c>
      <c r="Q40" s="140">
        <v>216.86917112</v>
      </c>
      <c r="R40" s="140">
        <v>214.65144653000004</v>
      </c>
      <c r="S40" s="140">
        <v>232.28040096000001</v>
      </c>
      <c r="T40" s="140">
        <v>232.29097290999997</v>
      </c>
      <c r="U40" s="140">
        <v>226.11319660000004</v>
      </c>
      <c r="V40" s="140">
        <v>231.01329300999998</v>
      </c>
      <c r="W40" s="208">
        <v>228.06549855</v>
      </c>
      <c r="X40" s="208">
        <v>231.60984463000003</v>
      </c>
      <c r="Y40" s="208">
        <v>241.63899808999997</v>
      </c>
      <c r="Z40" s="209">
        <v>256.76781899999997</v>
      </c>
      <c r="AA40" s="209">
        <v>247.5</v>
      </c>
      <c r="AB40" s="209">
        <v>249.2</v>
      </c>
      <c r="AC40" s="183">
        <v>245.7</v>
      </c>
      <c r="AD40" s="212"/>
      <c r="AE40" s="193"/>
      <c r="AF40" s="193"/>
      <c r="AG40" s="193"/>
      <c r="AH40" s="193"/>
      <c r="AI40" s="193"/>
      <c r="AJ40" s="193"/>
      <c r="AK40" s="193"/>
      <c r="AL40" s="193"/>
      <c r="AM40" s="193"/>
      <c r="AN40" s="193"/>
      <c r="AO40" s="193"/>
      <c r="AP40" s="193"/>
      <c r="AQ40" s="193"/>
      <c r="AR40" s="193"/>
      <c r="AS40" s="193"/>
      <c r="AT40" s="193"/>
      <c r="AU40" s="193"/>
      <c r="AV40" s="193"/>
      <c r="AW40" s="193"/>
      <c r="AX40" s="193"/>
      <c r="AY40" s="193"/>
    </row>
    <row r="41" spans="2:51" x14ac:dyDescent="0.35">
      <c r="B41" s="48" t="s">
        <v>114</v>
      </c>
      <c r="C41" s="16" t="s">
        <v>22</v>
      </c>
      <c r="D41" s="25">
        <v>0</v>
      </c>
      <c r="E41" s="25">
        <v>0</v>
      </c>
      <c r="F41" s="25">
        <v>54.344855360000004</v>
      </c>
      <c r="G41" s="25">
        <v>59.772980490000002</v>
      </c>
      <c r="H41" s="25">
        <v>74.062437439999997</v>
      </c>
      <c r="I41" s="25">
        <v>101.18722349999999</v>
      </c>
      <c r="J41" s="149">
        <v>146.69303146999999</v>
      </c>
      <c r="K41" s="141">
        <v>13.40331048</v>
      </c>
      <c r="L41" s="28">
        <v>14.887184680000001</v>
      </c>
      <c r="M41" s="28">
        <v>15.871952110000004</v>
      </c>
      <c r="N41" s="28">
        <v>15.610533220000001</v>
      </c>
      <c r="O41" s="28">
        <v>16.537742640000001</v>
      </c>
      <c r="P41" s="28">
        <v>19.798777220000002</v>
      </c>
      <c r="Q41" s="28">
        <v>18.257016230000001</v>
      </c>
      <c r="R41" s="28">
        <v>19.468901350000003</v>
      </c>
      <c r="S41" s="28">
        <v>18.341243510000002</v>
      </c>
      <c r="T41" s="28">
        <v>18.801767229999996</v>
      </c>
      <c r="U41" s="28">
        <v>25.877826740000003</v>
      </c>
      <c r="V41" s="28">
        <v>38.166386019999997</v>
      </c>
      <c r="W41" s="11">
        <v>30.840286670000001</v>
      </c>
      <c r="X41" s="11">
        <v>35.047859070000001</v>
      </c>
      <c r="Y41" s="11">
        <v>40.582394729999997</v>
      </c>
      <c r="Z41" s="9">
        <v>40.222490999999998</v>
      </c>
      <c r="AA41" s="9">
        <v>39.4</v>
      </c>
      <c r="AB41" s="9">
        <v>52.8</v>
      </c>
      <c r="AC41" s="149">
        <v>51.9</v>
      </c>
      <c r="AD41" s="212"/>
      <c r="AE41" s="193"/>
      <c r="AF41" s="193"/>
      <c r="AG41" s="193"/>
      <c r="AH41" s="193"/>
      <c r="AI41" s="193"/>
      <c r="AJ41" s="193"/>
      <c r="AK41" s="193"/>
      <c r="AL41" s="193"/>
      <c r="AM41" s="193"/>
      <c r="AN41" s="193"/>
      <c r="AO41" s="193"/>
      <c r="AP41" s="193"/>
      <c r="AQ41" s="193"/>
      <c r="AR41" s="193"/>
      <c r="AS41" s="193"/>
      <c r="AT41" s="193"/>
      <c r="AU41" s="193"/>
      <c r="AV41" s="193"/>
      <c r="AW41" s="193"/>
      <c r="AX41" s="193"/>
      <c r="AY41" s="193"/>
    </row>
    <row r="42" spans="2:51" x14ac:dyDescent="0.35">
      <c r="B42" s="48" t="s">
        <v>162</v>
      </c>
      <c r="C42" s="16" t="s">
        <v>22</v>
      </c>
      <c r="D42" s="25">
        <v>0</v>
      </c>
      <c r="E42" s="25">
        <v>0</v>
      </c>
      <c r="F42" s="25">
        <v>0</v>
      </c>
      <c r="G42" s="25">
        <v>0</v>
      </c>
      <c r="H42" s="25">
        <v>382.85012060999998</v>
      </c>
      <c r="I42" s="25">
        <v>459.25624527000087</v>
      </c>
      <c r="J42" s="149">
        <v>547.64277128000003</v>
      </c>
      <c r="K42" s="141">
        <v>0</v>
      </c>
      <c r="L42" s="28">
        <v>0</v>
      </c>
      <c r="M42" s="28">
        <v>0</v>
      </c>
      <c r="N42" s="28">
        <v>0</v>
      </c>
      <c r="O42" s="28">
        <v>70.240610140000001</v>
      </c>
      <c r="P42" s="28">
        <v>142.26157518000002</v>
      </c>
      <c r="Q42" s="28">
        <v>62.914179479999966</v>
      </c>
      <c r="R42" s="28">
        <v>107.43375580999998</v>
      </c>
      <c r="S42" s="28">
        <v>121.5667644</v>
      </c>
      <c r="T42" s="28">
        <v>105.29686751000089</v>
      </c>
      <c r="U42" s="28">
        <v>116.36211621</v>
      </c>
      <c r="V42" s="28">
        <v>116.03049714999999</v>
      </c>
      <c r="W42" s="11">
        <v>127.46272452999999</v>
      </c>
      <c r="X42" s="11">
        <v>128.04863635999999</v>
      </c>
      <c r="Y42" s="11">
        <v>140.58350239000001</v>
      </c>
      <c r="Z42" s="9">
        <v>151.54790800000001</v>
      </c>
      <c r="AA42" s="9">
        <v>159</v>
      </c>
      <c r="AB42" s="9">
        <v>169.9</v>
      </c>
      <c r="AC42" s="149">
        <v>184.8</v>
      </c>
      <c r="AD42" s="212"/>
      <c r="AE42" s="193"/>
      <c r="AF42" s="193"/>
      <c r="AG42" s="193"/>
      <c r="AH42" s="193"/>
      <c r="AI42" s="193"/>
      <c r="AJ42" s="193"/>
      <c r="AK42" s="193"/>
      <c r="AL42" s="193"/>
      <c r="AM42" s="193"/>
      <c r="AN42" s="193"/>
      <c r="AO42" s="193"/>
      <c r="AP42" s="193"/>
      <c r="AQ42" s="193"/>
      <c r="AR42" s="193"/>
      <c r="AS42" s="193"/>
      <c r="AT42" s="193"/>
      <c r="AU42" s="193"/>
      <c r="AV42" s="193"/>
      <c r="AW42" s="193"/>
      <c r="AX42" s="193"/>
      <c r="AY42" s="193"/>
    </row>
    <row r="43" spans="2:51" x14ac:dyDescent="0.35">
      <c r="B43" s="48" t="s">
        <v>115</v>
      </c>
      <c r="C43" s="16" t="s">
        <v>22</v>
      </c>
      <c r="D43" s="25">
        <v>0</v>
      </c>
      <c r="E43" s="25">
        <v>0</v>
      </c>
      <c r="F43" s="25">
        <v>179.04710535000001</v>
      </c>
      <c r="G43" s="25">
        <v>225.59312767000003</v>
      </c>
      <c r="H43" s="25">
        <v>254.58259754999995</v>
      </c>
      <c r="I43" s="25">
        <v>291.83625555999998</v>
      </c>
      <c r="J43" s="149">
        <v>301.14428719</v>
      </c>
      <c r="K43" s="141">
        <v>53.447075599999998</v>
      </c>
      <c r="L43" s="28">
        <v>53.553412089999995</v>
      </c>
      <c r="M43" s="28">
        <v>55.320230940000023</v>
      </c>
      <c r="N43" s="28">
        <v>63.272409040000007</v>
      </c>
      <c r="O43" s="28">
        <v>61.752504409999993</v>
      </c>
      <c r="P43" s="28">
        <v>62.211358629999992</v>
      </c>
      <c r="Q43" s="28">
        <v>64.820109619999997</v>
      </c>
      <c r="R43" s="28">
        <v>65.798624889999999</v>
      </c>
      <c r="S43" s="28">
        <v>70.119272889999991</v>
      </c>
      <c r="T43" s="28">
        <v>70.774457649999988</v>
      </c>
      <c r="U43" s="28">
        <v>75.623513990000006</v>
      </c>
      <c r="V43" s="28">
        <v>75.319011029999999</v>
      </c>
      <c r="W43" s="11">
        <v>70.374631170000001</v>
      </c>
      <c r="X43" s="11">
        <v>77.254059359999999</v>
      </c>
      <c r="Y43" s="11">
        <v>76.971259660000001</v>
      </c>
      <c r="Z43" s="9">
        <v>76.544336999999999</v>
      </c>
      <c r="AA43" s="9">
        <v>73.900000000000006</v>
      </c>
      <c r="AB43" s="9">
        <v>79.8</v>
      </c>
      <c r="AC43" s="149">
        <v>82.2</v>
      </c>
      <c r="AD43" s="212"/>
      <c r="AE43" s="193"/>
      <c r="AF43" s="193"/>
      <c r="AG43" s="193"/>
      <c r="AH43" s="193"/>
      <c r="AI43" s="193"/>
      <c r="AJ43" s="193"/>
      <c r="AK43" s="193"/>
      <c r="AL43" s="193"/>
      <c r="AM43" s="193"/>
      <c r="AN43" s="193"/>
      <c r="AO43" s="193"/>
      <c r="AP43" s="193"/>
      <c r="AQ43" s="193"/>
      <c r="AR43" s="193"/>
      <c r="AS43" s="193"/>
      <c r="AT43" s="193"/>
      <c r="AU43" s="193"/>
      <c r="AV43" s="193"/>
      <c r="AW43" s="193"/>
      <c r="AX43" s="193"/>
      <c r="AY43" s="193"/>
    </row>
    <row r="44" spans="2:51" x14ac:dyDescent="0.35">
      <c r="B44" s="52" t="s">
        <v>116</v>
      </c>
      <c r="C44" s="21" t="s">
        <v>22</v>
      </c>
      <c r="D44" s="25">
        <v>0</v>
      </c>
      <c r="E44" s="25">
        <v>0</v>
      </c>
      <c r="F44" s="25">
        <v>367.58484277000002</v>
      </c>
      <c r="G44" s="25">
        <v>470.37453652000005</v>
      </c>
      <c r="H44" s="25">
        <v>97.490488580000076</v>
      </c>
      <c r="I44" s="25">
        <v>6.3496001599999978</v>
      </c>
      <c r="J44" s="150">
        <v>20.010612809999998</v>
      </c>
      <c r="K44" s="141">
        <v>112.73984629000016</v>
      </c>
      <c r="L44" s="28">
        <v>98.570697499999966</v>
      </c>
      <c r="M44" s="28">
        <v>105.78450431000002</v>
      </c>
      <c r="N44" s="28">
        <v>153.27916589999998</v>
      </c>
      <c r="O44" s="28">
        <v>21.823018070000046</v>
      </c>
      <c r="P44" s="28">
        <v>60.353358679999957</v>
      </c>
      <c r="Q44" s="28">
        <v>5.9535235500000283</v>
      </c>
      <c r="R44" s="28">
        <v>9.3605882800000426</v>
      </c>
      <c r="S44" s="28">
        <v>-12.06363545</v>
      </c>
      <c r="T44" s="28">
        <v>12.823933829999998</v>
      </c>
      <c r="U44" s="28">
        <v>-2.1732484399999996</v>
      </c>
      <c r="V44" s="28">
        <v>7.7625502199999987</v>
      </c>
      <c r="W44" s="11">
        <v>4.1084832200000019</v>
      </c>
      <c r="X44" s="11">
        <v>-1.1680188700000003</v>
      </c>
      <c r="Y44" s="11">
        <v>12.248895459999998</v>
      </c>
      <c r="Z44" s="9">
        <v>4.8212529999999996</v>
      </c>
      <c r="AA44" s="9">
        <v>5.3</v>
      </c>
      <c r="AB44" s="9">
        <v>3.2</v>
      </c>
      <c r="AC44" s="150">
        <v>35.200000000000003</v>
      </c>
      <c r="AD44" s="212"/>
      <c r="AE44" s="193"/>
      <c r="AF44" s="193"/>
      <c r="AG44" s="193"/>
      <c r="AH44" s="193"/>
      <c r="AI44" s="193"/>
      <c r="AJ44" s="193"/>
      <c r="AK44" s="193"/>
      <c r="AL44" s="193"/>
      <c r="AM44" s="193"/>
      <c r="AN44" s="193"/>
      <c r="AO44" s="193"/>
      <c r="AP44" s="193"/>
      <c r="AQ44" s="193"/>
      <c r="AR44" s="193"/>
      <c r="AS44" s="193"/>
      <c r="AT44" s="193"/>
      <c r="AU44" s="193"/>
      <c r="AV44" s="193"/>
      <c r="AW44" s="193"/>
      <c r="AX44" s="193"/>
      <c r="AY44" s="193"/>
    </row>
    <row r="45" spans="2:51" x14ac:dyDescent="0.35">
      <c r="B45" s="72" t="s">
        <v>117</v>
      </c>
      <c r="C45" s="142" t="s">
        <v>22</v>
      </c>
      <c r="D45" s="69">
        <v>0</v>
      </c>
      <c r="E45" s="70">
        <v>0</v>
      </c>
      <c r="F45" s="70">
        <v>1551.4258559199998</v>
      </c>
      <c r="G45" s="70">
        <v>1568.3531265399999</v>
      </c>
      <c r="H45" s="70">
        <v>1657.6815459300001</v>
      </c>
      <c r="I45" s="70">
        <v>1780.3271879700008</v>
      </c>
      <c r="J45" s="184">
        <v>1973.5728630200001</v>
      </c>
      <c r="K45" s="31">
        <v>379.08600000000001</v>
      </c>
      <c r="L45" s="31">
        <v>371.15700000000004</v>
      </c>
      <c r="M45" s="31">
        <v>380.82399999999996</v>
      </c>
      <c r="N45" s="31">
        <v>437.28580402</v>
      </c>
      <c r="O45" s="31">
        <v>380.96100000000001</v>
      </c>
      <c r="P45" s="31">
        <v>491.19322906999992</v>
      </c>
      <c r="Q45" s="31">
        <v>368.81399999999996</v>
      </c>
      <c r="R45" s="31">
        <v>416.71331686000008</v>
      </c>
      <c r="S45" s="31">
        <v>430.24404630999999</v>
      </c>
      <c r="T45" s="31">
        <v>439.98799913000084</v>
      </c>
      <c r="U45" s="31">
        <v>441.80340510000002</v>
      </c>
      <c r="V45" s="31">
        <v>468.29173742999996</v>
      </c>
      <c r="W45" s="206">
        <v>460.85162413999996</v>
      </c>
      <c r="X45" s="206">
        <v>470.79238054999996</v>
      </c>
      <c r="Y45" s="206">
        <v>512.02505032999989</v>
      </c>
      <c r="Z45" s="166">
        <v>529.90380799999991</v>
      </c>
      <c r="AA45" s="166">
        <v>525.09999999999991</v>
      </c>
      <c r="AB45" s="166">
        <v>554.9</v>
      </c>
      <c r="AC45" s="188">
        <v>599.80000000000007</v>
      </c>
      <c r="AD45" s="88"/>
      <c r="AE45" s="193"/>
      <c r="AF45" s="193"/>
      <c r="AG45" s="193"/>
      <c r="AH45" s="193"/>
      <c r="AI45" s="193"/>
      <c r="AJ45" s="193"/>
      <c r="AK45" s="193"/>
      <c r="AL45" s="193"/>
      <c r="AM45" s="193"/>
      <c r="AN45" s="193"/>
      <c r="AO45" s="193"/>
      <c r="AP45" s="193"/>
      <c r="AQ45" s="193"/>
      <c r="AR45" s="193"/>
      <c r="AS45" s="193"/>
      <c r="AT45" s="193"/>
      <c r="AU45" s="193"/>
      <c r="AV45" s="193"/>
      <c r="AW45" s="193"/>
      <c r="AX45" s="193"/>
      <c r="AY45" s="193"/>
    </row>
    <row r="46" spans="2:51" x14ac:dyDescent="0.35">
      <c r="AD46"/>
      <c r="AE46" s="182"/>
    </row>
    <row r="47" spans="2:51" x14ac:dyDescent="0.35">
      <c r="F47" s="185"/>
      <c r="G47" s="185"/>
      <c r="H47" s="185"/>
      <c r="I47" s="185"/>
      <c r="J47" s="185"/>
      <c r="AA47"/>
      <c r="AB47"/>
      <c r="AC47" s="185"/>
      <c r="AE47" s="182"/>
    </row>
    <row r="48" spans="2:51" x14ac:dyDescent="0.35">
      <c r="AA48"/>
      <c r="AB48"/>
      <c r="AD48" s="181"/>
    </row>
    <row r="49" spans="27:28" x14ac:dyDescent="0.35">
      <c r="AA49"/>
      <c r="AB49"/>
    </row>
  </sheetData>
  <conditionalFormatting sqref="D22:E22 G22:N22">
    <cfRule type="containsText" dxfId="6" priority="2" operator="containsText" text="False">
      <formula>NOT(ISERROR(SEARCH("False",D22)))</formula>
    </cfRule>
  </conditionalFormatting>
  <conditionalFormatting sqref="R22 V22">
    <cfRule type="containsText" dxfId="5" priority="6" operator="containsText" text="False">
      <formula>NOT(ISERROR(SEARCH("False",R22)))</formula>
    </cfRule>
  </conditionalFormatting>
  <conditionalFormatting sqref="AC22">
    <cfRule type="containsText" dxfId="4" priority="1" operator="containsText" text="False">
      <formula>NOT(ISERROR(SEARCH("False",AC22)))</formula>
    </cfRule>
  </conditionalFormatting>
  <pageMargins left="0.7" right="0.7" top="0.75" bottom="0.75" header="0.3" footer="0.3"/>
  <pageSetup paperSize="9" orientation="portrait" r:id="rId1"/>
  <ignoredErrors>
    <ignoredError sqref="F4:AE32 F36:AE49 F35:AC35 AE35 F34:AC34 AE34 F33:AC33 AE3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75361-3649-44F1-A4B7-9D580AF8CC35}">
  <sheetPr codeName="Sheet2"/>
  <dimension ref="A2:AG71"/>
  <sheetViews>
    <sheetView showGridLines="0" zoomScale="65" zoomScaleNormal="65" workbookViewId="0">
      <pane xSplit="3" ySplit="4" topLeftCell="F5" activePane="bottomRight" state="frozen"/>
      <selection pane="topRight" activeCell="D1" sqref="D1"/>
      <selection pane="bottomLeft" activeCell="A5" sqref="A5"/>
      <selection pane="bottomRight"/>
    </sheetView>
  </sheetViews>
  <sheetFormatPr defaultColWidth="8.7265625" defaultRowHeight="14.5" x14ac:dyDescent="0.35"/>
  <cols>
    <col min="1" max="1" width="4.1796875" style="34" customWidth="1"/>
    <col min="2" max="2" width="35.1796875" style="34" customWidth="1"/>
    <col min="3" max="3" width="11.54296875" style="34" customWidth="1"/>
    <col min="4" max="5" width="10.54296875" style="34" hidden="1" customWidth="1"/>
    <col min="6" max="7" width="11.54296875" style="241" customWidth="1"/>
    <col min="8" max="8" width="12" style="241" customWidth="1"/>
    <col min="9" max="10" width="11.54296875" style="241" customWidth="1"/>
    <col min="11" max="21" width="11.54296875" style="241" hidden="1" customWidth="1"/>
    <col min="22" max="22" width="8.984375E-2" style="241" customWidth="1"/>
    <col min="23" max="27" width="11.54296875" style="241" customWidth="1"/>
    <col min="28" max="28" width="11.7265625" style="241" customWidth="1"/>
    <col min="29" max="29" width="11.54296875" style="241" customWidth="1"/>
    <col min="30" max="39" width="11.54296875" customWidth="1"/>
    <col min="40" max="46" width="10" bestFit="1" customWidth="1"/>
    <col min="47" max="47" width="10.7265625" bestFit="1" customWidth="1"/>
    <col min="48" max="48" width="10" bestFit="1" customWidth="1"/>
    <col min="49" max="49" width="11.7265625" bestFit="1" customWidth="1"/>
    <col min="51" max="51" width="10.26953125" bestFit="1" customWidth="1"/>
  </cols>
  <sheetData>
    <row r="2" spans="2:30" ht="18.5" x14ac:dyDescent="0.45">
      <c r="B2" s="615" t="s">
        <v>180</v>
      </c>
      <c r="J2" s="246"/>
      <c r="AC2" s="246"/>
    </row>
    <row r="4" spans="2:30" ht="15.5" x14ac:dyDescent="0.35">
      <c r="B4" s="46" t="s">
        <v>176</v>
      </c>
      <c r="C4" s="36"/>
      <c r="D4" s="128" t="s">
        <v>2</v>
      </c>
      <c r="E4" s="39" t="s">
        <v>3</v>
      </c>
      <c r="F4" s="39" t="s">
        <v>4</v>
      </c>
      <c r="G4" s="39" t="s">
        <v>5</v>
      </c>
      <c r="H4" s="39" t="s">
        <v>6</v>
      </c>
      <c r="I4" s="39" t="s">
        <v>7</v>
      </c>
      <c r="J4" s="120" t="s">
        <v>178</v>
      </c>
      <c r="K4" s="38" t="s">
        <v>8</v>
      </c>
      <c r="L4" s="38" t="s">
        <v>9</v>
      </c>
      <c r="M4" s="38" t="s">
        <v>10</v>
      </c>
      <c r="N4" s="38" t="s">
        <v>11</v>
      </c>
      <c r="O4" s="38" t="s">
        <v>12</v>
      </c>
      <c r="P4" s="38" t="s">
        <v>13</v>
      </c>
      <c r="Q4" s="38" t="s">
        <v>14</v>
      </c>
      <c r="R4" s="38" t="s">
        <v>15</v>
      </c>
      <c r="S4" s="6" t="s">
        <v>16</v>
      </c>
      <c r="T4" s="6" t="s">
        <v>17</v>
      </c>
      <c r="U4" s="6" t="s">
        <v>18</v>
      </c>
      <c r="V4" s="6" t="s">
        <v>19</v>
      </c>
      <c r="W4" s="39" t="s">
        <v>20</v>
      </c>
      <c r="X4" s="39" t="s">
        <v>165</v>
      </c>
      <c r="Y4" s="39" t="s">
        <v>172</v>
      </c>
      <c r="Z4" s="39" t="s">
        <v>179</v>
      </c>
      <c r="AA4" s="39" t="s">
        <v>184</v>
      </c>
      <c r="AB4" s="39" t="s">
        <v>188</v>
      </c>
      <c r="AC4" s="362" t="s">
        <v>191</v>
      </c>
    </row>
    <row r="5" spans="2:30" x14ac:dyDescent="0.35">
      <c r="B5" s="41" t="s">
        <v>31</v>
      </c>
      <c r="C5" s="127" t="s">
        <v>22</v>
      </c>
      <c r="D5" s="131">
        <f>Group!D48</f>
        <v>0</v>
      </c>
      <c r="E5" s="129">
        <f>Group!E48</f>
        <v>0</v>
      </c>
      <c r="F5" s="190">
        <v>952</v>
      </c>
      <c r="G5" s="190">
        <v>1062.808</v>
      </c>
      <c r="H5" s="190">
        <v>1135.364</v>
      </c>
      <c r="I5" s="190">
        <v>1592.43</v>
      </c>
      <c r="J5" s="138">
        <v>2363.0639999999999</v>
      </c>
      <c r="K5" s="3">
        <v>249.73</v>
      </c>
      <c r="L5" s="3">
        <v>276.38199999999995</v>
      </c>
      <c r="M5" s="3">
        <v>279.21699999999998</v>
      </c>
      <c r="N5" s="3">
        <v>257.47900000000004</v>
      </c>
      <c r="O5" s="3">
        <v>252.69499999999999</v>
      </c>
      <c r="P5" s="3">
        <v>251.32530024000002</v>
      </c>
      <c r="Q5" s="3">
        <v>284.15236956000001</v>
      </c>
      <c r="R5" s="3">
        <v>347.19063044000001</v>
      </c>
      <c r="S5" s="3">
        <v>313.86700000000002</v>
      </c>
      <c r="T5" s="3">
        <v>306.92099999999999</v>
      </c>
      <c r="U5" s="3">
        <v>486.916</v>
      </c>
      <c r="V5" s="3">
        <v>484.72600000000011</v>
      </c>
      <c r="W5" s="3">
        <v>564.92100000000005</v>
      </c>
      <c r="X5" s="3">
        <v>562.64699999999993</v>
      </c>
      <c r="Y5" s="3">
        <v>603.1400000000001</v>
      </c>
      <c r="Z5" s="4">
        <v>632.35599999999977</v>
      </c>
      <c r="AA5" s="4">
        <v>703.36599999999999</v>
      </c>
      <c r="AB5" s="4">
        <v>735.98900000000003</v>
      </c>
      <c r="AC5" s="138">
        <v>713.20800000000008</v>
      </c>
    </row>
    <row r="6" spans="2:30" x14ac:dyDescent="0.35">
      <c r="B6" s="40" t="s">
        <v>32</v>
      </c>
      <c r="C6" s="132" t="s">
        <v>22</v>
      </c>
      <c r="D6" s="8">
        <f>Group!D75</f>
        <v>0</v>
      </c>
      <c r="E6" s="9">
        <f>Group!E75</f>
        <v>0</v>
      </c>
      <c r="F6" s="2">
        <v>751.22500000000002</v>
      </c>
      <c r="G6" s="2">
        <v>623.95899999999995</v>
      </c>
      <c r="H6" s="2">
        <v>740.58100000000002</v>
      </c>
      <c r="I6" s="2">
        <v>938.36400000000003</v>
      </c>
      <c r="J6" s="217">
        <v>1276.5329999999999</v>
      </c>
      <c r="K6" s="1">
        <v>151.83799999999999</v>
      </c>
      <c r="L6" s="1">
        <v>155.08000000000001</v>
      </c>
      <c r="M6" s="1">
        <v>158.62300000000002</v>
      </c>
      <c r="N6" s="1">
        <v>158.41799999999989</v>
      </c>
      <c r="O6" s="1">
        <v>153.78700000000001</v>
      </c>
      <c r="P6" s="1">
        <v>161.18699999999998</v>
      </c>
      <c r="Q6" s="1">
        <v>186.67200000000005</v>
      </c>
      <c r="R6" s="1">
        <v>238.93499999999995</v>
      </c>
      <c r="S6" s="1">
        <v>218.66900000000001</v>
      </c>
      <c r="T6" s="1">
        <v>206.73799999999997</v>
      </c>
      <c r="U6" s="1">
        <v>276.012</v>
      </c>
      <c r="V6" s="1">
        <v>236.94500000000005</v>
      </c>
      <c r="W6" s="1">
        <v>303.82400000000001</v>
      </c>
      <c r="X6" s="1">
        <v>288.55500000000001</v>
      </c>
      <c r="Y6" s="1">
        <v>330.41400000000004</v>
      </c>
      <c r="Z6" s="2">
        <v>353.73999999999984</v>
      </c>
      <c r="AA6" s="2">
        <v>356.976</v>
      </c>
      <c r="AB6" s="2">
        <v>321.83399999999995</v>
      </c>
      <c r="AC6" s="217">
        <v>409.67900000000009</v>
      </c>
    </row>
    <row r="7" spans="2:30" x14ac:dyDescent="0.35">
      <c r="B7" s="41" t="s">
        <v>33</v>
      </c>
      <c r="C7" s="127" t="s">
        <v>22</v>
      </c>
      <c r="D7" s="87">
        <f>Group!D84</f>
        <v>0</v>
      </c>
      <c r="E7" s="88">
        <f>Group!E84</f>
        <v>0</v>
      </c>
      <c r="F7" s="4">
        <v>741.90899999999999</v>
      </c>
      <c r="G7" s="4">
        <v>586.64300000000003</v>
      </c>
      <c r="H7" s="4">
        <v>638.55200000000002</v>
      </c>
      <c r="I7" s="4">
        <v>826.55200000000002</v>
      </c>
      <c r="J7" s="163">
        <v>1059.7139999999999</v>
      </c>
      <c r="K7" s="4">
        <v>148.803</v>
      </c>
      <c r="L7" s="4">
        <v>158.90899999999999</v>
      </c>
      <c r="M7" s="4">
        <v>154.31600000000003</v>
      </c>
      <c r="N7" s="4">
        <v>124.61500000000001</v>
      </c>
      <c r="O7" s="4">
        <v>129.85300000000001</v>
      </c>
      <c r="P7" s="4">
        <v>139.70400000000001</v>
      </c>
      <c r="Q7" s="4">
        <v>165.28576886000008</v>
      </c>
      <c r="R7" s="4">
        <v>203.70923113999993</v>
      </c>
      <c r="S7" s="4">
        <v>173.06200000000001</v>
      </c>
      <c r="T7" s="4">
        <v>165.68200000000002</v>
      </c>
      <c r="U7" s="4">
        <v>269.63600000000002</v>
      </c>
      <c r="V7" s="4">
        <v>218.17199999999991</v>
      </c>
      <c r="W7" s="4">
        <v>249.03100000000001</v>
      </c>
      <c r="X7" s="4">
        <v>234.93299999999999</v>
      </c>
      <c r="Y7" s="4">
        <v>286.56400000000002</v>
      </c>
      <c r="Z7" s="4">
        <v>289.18599999999992</v>
      </c>
      <c r="AA7" s="4">
        <v>292.01499999999999</v>
      </c>
      <c r="AB7" s="4">
        <v>303.72400000000005</v>
      </c>
      <c r="AC7" s="163">
        <v>358.19999999999993</v>
      </c>
    </row>
    <row r="8" spans="2:30" x14ac:dyDescent="0.35">
      <c r="B8" s="40" t="s">
        <v>34</v>
      </c>
      <c r="C8" s="132" t="s">
        <v>22</v>
      </c>
      <c r="D8" s="13">
        <f>Group!D110</f>
        <v>0</v>
      </c>
      <c r="E8" s="11">
        <f>Group!E110</f>
        <v>0</v>
      </c>
      <c r="F8" s="2">
        <v>578.76900000000001</v>
      </c>
      <c r="G8" s="2">
        <v>426.88500000000005</v>
      </c>
      <c r="H8" s="2">
        <v>443.815</v>
      </c>
      <c r="I8" s="2">
        <v>588.32799999999997</v>
      </c>
      <c r="J8" s="217">
        <v>760.79100000000005</v>
      </c>
      <c r="K8" s="2">
        <v>107.21099999999998</v>
      </c>
      <c r="L8" s="2">
        <v>116.651</v>
      </c>
      <c r="M8" s="2">
        <v>96.317000000000036</v>
      </c>
      <c r="N8" s="2">
        <v>106.70600000000003</v>
      </c>
      <c r="O8" s="2">
        <v>84.842999999999975</v>
      </c>
      <c r="P8" s="2">
        <v>88.707000000000008</v>
      </c>
      <c r="Q8" s="2">
        <v>116.99418055000001</v>
      </c>
      <c r="R8" s="2">
        <v>153.27081944999992</v>
      </c>
      <c r="S8" s="2">
        <v>135.05500000000004</v>
      </c>
      <c r="T8" s="2">
        <v>123.73800000000004</v>
      </c>
      <c r="U8" s="2">
        <v>205.36299999999997</v>
      </c>
      <c r="V8" s="2">
        <v>123.77599999999993</v>
      </c>
      <c r="W8" s="2">
        <v>177.93700000000007</v>
      </c>
      <c r="X8" s="2">
        <v>169.286</v>
      </c>
      <c r="Y8" s="2">
        <v>206.40200000000007</v>
      </c>
      <c r="Z8" s="2">
        <v>207.16599999999994</v>
      </c>
      <c r="AA8" s="2">
        <v>202.14099999999999</v>
      </c>
      <c r="AB8" s="2">
        <v>211.92100000000002</v>
      </c>
      <c r="AC8" s="217">
        <v>272.94899999999996</v>
      </c>
    </row>
    <row r="9" spans="2:30" x14ac:dyDescent="0.35">
      <c r="B9" s="40" t="s">
        <v>35</v>
      </c>
      <c r="C9" s="16" t="s">
        <v>22</v>
      </c>
      <c r="D9" s="8">
        <v>758.02599999999995</v>
      </c>
      <c r="E9" s="9">
        <v>499.35199999999998</v>
      </c>
      <c r="F9" s="2">
        <v>578.76900000000001</v>
      </c>
      <c r="G9" s="2">
        <v>426.88500000000005</v>
      </c>
      <c r="H9" s="2">
        <v>443.815</v>
      </c>
      <c r="I9" s="2">
        <v>569.81399999999996</v>
      </c>
      <c r="J9" s="217">
        <v>656.10699999999997</v>
      </c>
      <c r="K9" s="237">
        <v>107.211</v>
      </c>
      <c r="L9" s="237">
        <v>116.651</v>
      </c>
      <c r="M9" s="237">
        <v>96.317000000000036</v>
      </c>
      <c r="N9" s="237">
        <v>106.70600000000003</v>
      </c>
      <c r="O9" s="237">
        <v>84.842999999999975</v>
      </c>
      <c r="P9" s="237">
        <v>88.707000000000008</v>
      </c>
      <c r="Q9" s="237">
        <v>116.99418055000001</v>
      </c>
      <c r="R9" s="237">
        <v>153.27081944999992</v>
      </c>
      <c r="S9" s="2">
        <v>135.05500000000004</v>
      </c>
      <c r="T9" s="2">
        <v>123.73800000000004</v>
      </c>
      <c r="U9" s="2">
        <v>189.40999999999997</v>
      </c>
      <c r="V9" s="2">
        <v>121.61099999999993</v>
      </c>
      <c r="W9" s="2">
        <v>152.49600000000007</v>
      </c>
      <c r="X9" s="2">
        <v>147.398</v>
      </c>
      <c r="Y9" s="2">
        <v>180.33000000000007</v>
      </c>
      <c r="Z9" s="2">
        <v>175.88299999999984</v>
      </c>
      <c r="AA9" s="2">
        <v>177.04900000000001</v>
      </c>
      <c r="AB9" s="2">
        <v>183.57000000000002</v>
      </c>
      <c r="AC9" s="217">
        <v>242.13999999999996</v>
      </c>
    </row>
    <row r="10" spans="2:30" x14ac:dyDescent="0.35">
      <c r="B10" s="41" t="s">
        <v>36</v>
      </c>
      <c r="C10" s="74" t="s">
        <v>22</v>
      </c>
      <c r="D10" s="179">
        <v>757.59100000000001</v>
      </c>
      <c r="E10" s="90">
        <v>496.971</v>
      </c>
      <c r="F10" s="191">
        <f>+F9</f>
        <v>578.76900000000001</v>
      </c>
      <c r="G10" s="5">
        <v>308.43761453000002</v>
      </c>
      <c r="H10" s="5">
        <v>293.91923174999999</v>
      </c>
      <c r="I10" s="5">
        <v>548.10535485999992</v>
      </c>
      <c r="J10" s="164">
        <v>629.40163875999986</v>
      </c>
      <c r="K10" s="236">
        <v>80.974059690000004</v>
      </c>
      <c r="L10" s="236">
        <v>86.281710369999999</v>
      </c>
      <c r="M10" s="236">
        <v>70.200694659999996</v>
      </c>
      <c r="N10" s="236">
        <v>70.981149810000005</v>
      </c>
      <c r="O10" s="236">
        <v>55.332082939999999</v>
      </c>
      <c r="P10" s="236">
        <v>50.714008019999994</v>
      </c>
      <c r="Q10" s="236">
        <v>81.659360759999998</v>
      </c>
      <c r="R10" s="236">
        <v>106.21378002999998</v>
      </c>
      <c r="S10" s="236">
        <v>132.73557199999999</v>
      </c>
      <c r="T10" s="236">
        <v>122.859201</v>
      </c>
      <c r="U10" s="236">
        <v>184.755773</v>
      </c>
      <c r="V10" s="236">
        <v>107.75480885999994</v>
      </c>
      <c r="W10" s="236">
        <v>149.04026669000001</v>
      </c>
      <c r="X10" s="236">
        <v>133.13849820000002</v>
      </c>
      <c r="Y10" s="236">
        <v>181.62696794999999</v>
      </c>
      <c r="Z10" s="5">
        <v>165.59590591999984</v>
      </c>
      <c r="AA10" s="5">
        <v>178.00686399999998</v>
      </c>
      <c r="AB10" s="5">
        <v>174.80058086000008</v>
      </c>
      <c r="AC10" s="218">
        <v>232.00156985999996</v>
      </c>
      <c r="AD10" s="34"/>
    </row>
    <row r="11" spans="2:30" x14ac:dyDescent="0.35">
      <c r="B11" s="44"/>
      <c r="C11" s="44"/>
      <c r="D11" s="44"/>
      <c r="E11" s="44"/>
      <c r="F11" s="238"/>
      <c r="G11" s="238"/>
      <c r="H11" s="238"/>
      <c r="I11" s="238"/>
      <c r="J11" s="239"/>
      <c r="K11" s="238"/>
      <c r="L11" s="238"/>
      <c r="M11" s="238"/>
      <c r="N11" s="238"/>
      <c r="O11" s="238"/>
      <c r="P11" s="238"/>
      <c r="Q11" s="238"/>
      <c r="R11" s="238"/>
      <c r="S11" s="238"/>
      <c r="T11" s="238"/>
      <c r="U11" s="240"/>
      <c r="V11" s="240"/>
      <c r="W11" s="238"/>
      <c r="X11" s="238"/>
      <c r="Y11" s="238"/>
      <c r="Z11" s="238"/>
      <c r="AA11" s="238"/>
      <c r="AB11" s="238"/>
      <c r="AC11" s="247"/>
    </row>
    <row r="12" spans="2:30" ht="15.5" x14ac:dyDescent="0.35">
      <c r="B12" s="35" t="s">
        <v>175</v>
      </c>
      <c r="C12" s="36" t="s">
        <v>1</v>
      </c>
      <c r="D12" s="37" t="s">
        <v>2</v>
      </c>
      <c r="E12" s="38" t="s">
        <v>3</v>
      </c>
      <c r="F12" s="38" t="s">
        <v>4</v>
      </c>
      <c r="G12" s="38" t="s">
        <v>5</v>
      </c>
      <c r="H12" s="38" t="s">
        <v>6</v>
      </c>
      <c r="I12" s="38" t="s">
        <v>7</v>
      </c>
      <c r="J12" s="83" t="s">
        <v>178</v>
      </c>
      <c r="K12" s="38" t="s">
        <v>8</v>
      </c>
      <c r="L12" s="38" t="s">
        <v>9</v>
      </c>
      <c r="M12" s="38" t="s">
        <v>10</v>
      </c>
      <c r="N12" s="38" t="s">
        <v>11</v>
      </c>
      <c r="O12" s="38" t="s">
        <v>12</v>
      </c>
      <c r="P12" s="38" t="s">
        <v>13</v>
      </c>
      <c r="Q12" s="38" t="s">
        <v>14</v>
      </c>
      <c r="R12" s="91" t="s">
        <v>15</v>
      </c>
      <c r="S12" s="91" t="s">
        <v>16</v>
      </c>
      <c r="T12" s="91" t="s">
        <v>17</v>
      </c>
      <c r="U12" s="91" t="s">
        <v>18</v>
      </c>
      <c r="V12" s="91" t="s">
        <v>19</v>
      </c>
      <c r="W12" s="91" t="s">
        <v>20</v>
      </c>
      <c r="X12" s="91" t="s">
        <v>165</v>
      </c>
      <c r="Y12" s="91" t="s">
        <v>172</v>
      </c>
      <c r="Z12" s="91" t="s">
        <v>179</v>
      </c>
      <c r="AA12" s="91" t="s">
        <v>184</v>
      </c>
      <c r="AB12" s="91" t="s">
        <v>188</v>
      </c>
      <c r="AC12" s="363" t="s">
        <v>191</v>
      </c>
    </row>
    <row r="13" spans="2:30" x14ac:dyDescent="0.35">
      <c r="B13" s="41" t="s">
        <v>24</v>
      </c>
      <c r="C13" s="42" t="s">
        <v>22</v>
      </c>
      <c r="D13" s="3">
        <f>Group!D119</f>
        <v>0</v>
      </c>
      <c r="E13" s="3">
        <f>Group!E119</f>
        <v>0</v>
      </c>
      <c r="F13" s="3">
        <v>10829.97</v>
      </c>
      <c r="G13" s="3">
        <v>12542.050999999999</v>
      </c>
      <c r="H13" s="3">
        <v>25767.734</v>
      </c>
      <c r="I13" s="3">
        <v>28985.1</v>
      </c>
      <c r="J13" s="136">
        <v>34728.53</v>
      </c>
      <c r="K13" s="3">
        <v>0</v>
      </c>
      <c r="L13" s="3">
        <v>0</v>
      </c>
      <c r="M13" s="3">
        <v>0</v>
      </c>
      <c r="N13" s="3">
        <v>12542.050999999999</v>
      </c>
      <c r="O13" s="3">
        <v>12682.06</v>
      </c>
      <c r="P13" s="3">
        <v>22482.837</v>
      </c>
      <c r="Q13" s="3">
        <v>22804.787</v>
      </c>
      <c r="R13" s="3">
        <v>25767.734</v>
      </c>
      <c r="S13" s="3">
        <v>26082.062000000002</v>
      </c>
      <c r="T13" s="3">
        <v>27502.026999999998</v>
      </c>
      <c r="U13" s="3">
        <v>28516.223999999998</v>
      </c>
      <c r="V13" s="3">
        <v>28985.1</v>
      </c>
      <c r="W13" s="3">
        <v>29593.428</v>
      </c>
      <c r="X13" s="3">
        <v>33147.072</v>
      </c>
      <c r="Y13" s="3">
        <v>33604.067000000003</v>
      </c>
      <c r="Z13" s="190">
        <v>34728.53</v>
      </c>
      <c r="AA13" s="190">
        <v>34891.957000000002</v>
      </c>
      <c r="AB13" s="190">
        <v>38348.849000000002</v>
      </c>
      <c r="AC13" s="136">
        <v>37488.591</v>
      </c>
    </row>
    <row r="14" spans="2:30" x14ac:dyDescent="0.35">
      <c r="B14" s="43" t="s">
        <v>28</v>
      </c>
      <c r="C14" s="74" t="s">
        <v>22</v>
      </c>
      <c r="D14" s="5">
        <f>Group!D138</f>
        <v>0</v>
      </c>
      <c r="E14" s="5">
        <f>Group!E138</f>
        <v>0</v>
      </c>
      <c r="F14" s="5">
        <v>9766.2330000000002</v>
      </c>
      <c r="G14" s="5">
        <v>11263.311</v>
      </c>
      <c r="H14" s="5">
        <v>24315.458999999999</v>
      </c>
      <c r="I14" s="5">
        <v>26517.694</v>
      </c>
      <c r="J14" s="171">
        <v>31545.435000000001</v>
      </c>
      <c r="K14" s="172">
        <v>0</v>
      </c>
      <c r="L14" s="172">
        <v>0</v>
      </c>
      <c r="M14" s="172">
        <v>0</v>
      </c>
      <c r="N14" s="172">
        <v>11263.311</v>
      </c>
      <c r="O14" s="172">
        <v>11473.284</v>
      </c>
      <c r="P14" s="172">
        <v>21159.143</v>
      </c>
      <c r="Q14" s="172">
        <v>21367.345000000001</v>
      </c>
      <c r="R14" s="172">
        <v>24315.458999999999</v>
      </c>
      <c r="S14" s="172">
        <v>24491.343000000001</v>
      </c>
      <c r="T14" s="172">
        <v>25792.55</v>
      </c>
      <c r="U14" s="172">
        <v>26316.288</v>
      </c>
      <c r="V14" s="172">
        <v>26517.694</v>
      </c>
      <c r="W14" s="172">
        <v>26986.087</v>
      </c>
      <c r="X14" s="172">
        <v>30279.097000000002</v>
      </c>
      <c r="Y14" s="172">
        <v>30592.888999999999</v>
      </c>
      <c r="Z14" s="172">
        <v>31545.435000000001</v>
      </c>
      <c r="AA14" s="172">
        <v>31164.437999999998</v>
      </c>
      <c r="AB14" s="172">
        <v>34688.701000000001</v>
      </c>
      <c r="AC14" s="218">
        <v>34006.837</v>
      </c>
    </row>
    <row r="15" spans="2:30" x14ac:dyDescent="0.35">
      <c r="B15" s="44"/>
      <c r="C15" s="44"/>
      <c r="D15" s="47">
        <f>D13-D14</f>
        <v>0</v>
      </c>
      <c r="E15" s="47">
        <f t="shared" ref="E15" si="0">E13-E14</f>
        <v>0</v>
      </c>
      <c r="F15" s="240"/>
      <c r="G15" s="240"/>
      <c r="H15" s="240"/>
      <c r="I15" s="240"/>
      <c r="J15" s="248"/>
      <c r="K15" s="249"/>
      <c r="L15" s="249"/>
      <c r="M15" s="249"/>
      <c r="N15" s="249"/>
      <c r="O15" s="249"/>
      <c r="P15" s="249"/>
      <c r="Q15" s="249"/>
      <c r="R15" s="249"/>
      <c r="S15" s="249"/>
      <c r="T15" s="249"/>
      <c r="U15" s="249"/>
      <c r="V15" s="249"/>
      <c r="W15" s="249"/>
      <c r="X15" s="249"/>
      <c r="Y15" s="249"/>
      <c r="Z15" s="249"/>
      <c r="AA15" s="249"/>
      <c r="AB15" s="249"/>
      <c r="AC15" s="247"/>
    </row>
    <row r="16" spans="2:30" ht="15.5" x14ac:dyDescent="0.35">
      <c r="B16" s="49" t="s">
        <v>42</v>
      </c>
      <c r="C16" s="50"/>
      <c r="D16" s="6" t="s">
        <v>2</v>
      </c>
      <c r="E16" s="6" t="s">
        <v>3</v>
      </c>
      <c r="F16" s="6" t="s">
        <v>4</v>
      </c>
      <c r="G16" s="6" t="s">
        <v>5</v>
      </c>
      <c r="H16" s="39" t="s">
        <v>6</v>
      </c>
      <c r="I16" s="6" t="s">
        <v>7</v>
      </c>
      <c r="J16" s="120" t="s">
        <v>178</v>
      </c>
      <c r="K16" s="6" t="s">
        <v>8</v>
      </c>
      <c r="L16" s="6" t="s">
        <v>9</v>
      </c>
      <c r="M16" s="6" t="s">
        <v>10</v>
      </c>
      <c r="N16" s="6" t="s">
        <v>11</v>
      </c>
      <c r="O16" s="6" t="s">
        <v>12</v>
      </c>
      <c r="P16" s="6" t="s">
        <v>13</v>
      </c>
      <c r="Q16" s="6" t="s">
        <v>14</v>
      </c>
      <c r="R16" s="39" t="s">
        <v>15</v>
      </c>
      <c r="S16" s="6" t="s">
        <v>16</v>
      </c>
      <c r="T16" s="6" t="s">
        <v>17</v>
      </c>
      <c r="U16" s="6" t="s">
        <v>18</v>
      </c>
      <c r="V16" s="6" t="s">
        <v>19</v>
      </c>
      <c r="W16" s="39" t="s">
        <v>20</v>
      </c>
      <c r="X16" s="39" t="s">
        <v>165</v>
      </c>
      <c r="Y16" s="39" t="s">
        <v>172</v>
      </c>
      <c r="Z16" s="39" t="s">
        <v>179</v>
      </c>
      <c r="AA16" s="39" t="s">
        <v>184</v>
      </c>
      <c r="AB16" s="39" t="s">
        <v>188</v>
      </c>
      <c r="AC16" s="364" t="s">
        <v>191</v>
      </c>
    </row>
    <row r="17" spans="2:33" x14ac:dyDescent="0.35">
      <c r="B17" s="51" t="s">
        <v>43</v>
      </c>
      <c r="C17" s="137" t="s">
        <v>44</v>
      </c>
      <c r="D17" s="14" t="e">
        <f>D6/D5</f>
        <v>#DIV/0!</v>
      </c>
      <c r="E17" s="15" t="e">
        <f t="shared" ref="E17" si="1">E6/E5</f>
        <v>#DIV/0!</v>
      </c>
      <c r="F17" s="198">
        <v>0.78910189075630255</v>
      </c>
      <c r="G17" s="198">
        <v>0.58708534373094667</v>
      </c>
      <c r="H17" s="198">
        <v>0.65228508214105785</v>
      </c>
      <c r="I17" s="198">
        <v>0.58926546221811948</v>
      </c>
      <c r="J17" s="199">
        <v>0.54020246595098564</v>
      </c>
      <c r="K17" s="198">
        <v>0.60800864934128862</v>
      </c>
      <c r="L17" s="198">
        <v>0.56110745272847018</v>
      </c>
      <c r="M17" s="198">
        <v>0.56809936357743274</v>
      </c>
      <c r="N17" s="198">
        <v>0.61526571099002192</v>
      </c>
      <c r="O17" s="198">
        <v>0.60858742753121353</v>
      </c>
      <c r="P17" s="198">
        <v>0.64134808491654616</v>
      </c>
      <c r="Q17" s="198">
        <v>0.65694331632375658</v>
      </c>
      <c r="R17" s="198">
        <v>0.68819541500066972</v>
      </c>
      <c r="S17" s="198">
        <v>0.69669318533009206</v>
      </c>
      <c r="T17" s="198">
        <v>0.67358701424796597</v>
      </c>
      <c r="U17" s="198">
        <v>0.56685752778713372</v>
      </c>
      <c r="V17" s="198">
        <v>0.4888225512970214</v>
      </c>
      <c r="W17" s="198">
        <v>0.53781679208243272</v>
      </c>
      <c r="X17" s="198">
        <v>0.51285264117643925</v>
      </c>
      <c r="Y17" s="198">
        <v>0.54782305932287689</v>
      </c>
      <c r="Z17" s="200">
        <v>0.55940008476238068</v>
      </c>
      <c r="AA17" s="200">
        <v>0.50752524290341017</v>
      </c>
      <c r="AB17" s="200">
        <v>0.43728099197134729</v>
      </c>
      <c r="AC17" s="199">
        <v>0.57441728079326093</v>
      </c>
    </row>
    <row r="18" spans="2:33" x14ac:dyDescent="0.35">
      <c r="B18" s="48" t="s">
        <v>45</v>
      </c>
      <c r="C18" s="132" t="s">
        <v>44</v>
      </c>
      <c r="D18" s="17" t="e">
        <f>D7/D5</f>
        <v>#DIV/0!</v>
      </c>
      <c r="E18" s="18" t="e">
        <f t="shared" ref="E18" si="2">E7/E5</f>
        <v>#DIV/0!</v>
      </c>
      <c r="F18" s="201">
        <v>0.77931617647058826</v>
      </c>
      <c r="G18" s="201">
        <v>0.55197458054512205</v>
      </c>
      <c r="H18" s="201">
        <v>0.56242051007430216</v>
      </c>
      <c r="I18" s="201">
        <v>0.51905075890306007</v>
      </c>
      <c r="J18" s="202">
        <v>0.44844913214369142</v>
      </c>
      <c r="K18" s="201">
        <v>0.59585552396588315</v>
      </c>
      <c r="L18" s="201">
        <v>0.57496146637624745</v>
      </c>
      <c r="M18" s="201">
        <v>0.55267408503063942</v>
      </c>
      <c r="N18" s="201">
        <v>0.48398121788573045</v>
      </c>
      <c r="O18" s="201">
        <v>0.51387245493579226</v>
      </c>
      <c r="P18" s="201">
        <v>0.55586922552799656</v>
      </c>
      <c r="Q18" s="201">
        <v>0.58168006522676297</v>
      </c>
      <c r="R18" s="201">
        <v>0.58673596946391127</v>
      </c>
      <c r="S18" s="201">
        <v>0.55138641526506449</v>
      </c>
      <c r="T18" s="201">
        <v>0.53981969301546662</v>
      </c>
      <c r="U18" s="201">
        <v>0.55376286669569297</v>
      </c>
      <c r="V18" s="201">
        <v>0.45009345485903346</v>
      </c>
      <c r="W18" s="201">
        <v>0.4408244692620738</v>
      </c>
      <c r="X18" s="201">
        <v>0.41754954705170388</v>
      </c>
      <c r="Y18" s="201">
        <v>0.47512020426434987</v>
      </c>
      <c r="Z18" s="23">
        <v>0.45731518321957887</v>
      </c>
      <c r="AA18" s="23">
        <v>0.41516792111077305</v>
      </c>
      <c r="AB18" s="23">
        <v>0.41267464595258901</v>
      </c>
      <c r="AC18" s="202">
        <v>0.5022377763569672</v>
      </c>
    </row>
    <row r="19" spans="2:33" x14ac:dyDescent="0.35">
      <c r="B19" s="48" t="s">
        <v>203</v>
      </c>
      <c r="C19" s="132" t="s">
        <v>44</v>
      </c>
      <c r="D19" s="144" t="e">
        <f>D8/D5</f>
        <v>#DIV/0!</v>
      </c>
      <c r="E19" s="118" t="e">
        <f t="shared" ref="E19" si="3">E8/E5</f>
        <v>#DIV/0!</v>
      </c>
      <c r="F19" s="23">
        <v>0.60795063025210083</v>
      </c>
      <c r="G19" s="23">
        <v>0.40165768417249403</v>
      </c>
      <c r="H19" s="23">
        <v>0.39090106785136747</v>
      </c>
      <c r="I19" s="23">
        <v>0.36945297438505931</v>
      </c>
      <c r="J19" s="147">
        <v>0.3219510770762028</v>
      </c>
      <c r="K19" s="23">
        <v>0.42930765226444556</v>
      </c>
      <c r="L19" s="23">
        <v>0.42206438914256361</v>
      </c>
      <c r="M19" s="23">
        <v>0.34495392472521386</v>
      </c>
      <c r="N19" s="23">
        <v>0.41442603086076929</v>
      </c>
      <c r="O19" s="23">
        <v>0.33575258711094391</v>
      </c>
      <c r="P19" s="23">
        <v>0.35295690451892564</v>
      </c>
      <c r="Q19" s="23">
        <v>0.41173044142183784</v>
      </c>
      <c r="R19" s="23">
        <v>0.44146012597101902</v>
      </c>
      <c r="S19" s="23">
        <v>0.43029372313750736</v>
      </c>
      <c r="T19" s="23">
        <v>0.40315911912185887</v>
      </c>
      <c r="U19" s="23">
        <v>0.42176268596636785</v>
      </c>
      <c r="V19" s="23">
        <v>0.25535250842744128</v>
      </c>
      <c r="W19" s="23">
        <v>0.31497678436453957</v>
      </c>
      <c r="X19" s="23">
        <v>0.30087426041550036</v>
      </c>
      <c r="Y19" s="23">
        <v>0.3422124216599795</v>
      </c>
      <c r="Z19" s="23">
        <v>0.32760976412021081</v>
      </c>
      <c r="AA19" s="23">
        <v>0.28739091738867106</v>
      </c>
      <c r="AB19" s="23">
        <v>0.28794044476208208</v>
      </c>
      <c r="AC19" s="147">
        <v>0.38270602685331617</v>
      </c>
    </row>
    <row r="20" spans="2:33" x14ac:dyDescent="0.35">
      <c r="B20" s="48" t="s">
        <v>46</v>
      </c>
      <c r="C20" s="132" t="s">
        <v>44</v>
      </c>
      <c r="D20" s="144" t="e">
        <f>D9/D5</f>
        <v>#DIV/0!</v>
      </c>
      <c r="E20" s="118" t="e">
        <f t="shared" ref="E20" si="4">E9/E5</f>
        <v>#DIV/0!</v>
      </c>
      <c r="F20" s="23">
        <v>0.60795063025210083</v>
      </c>
      <c r="G20" s="23">
        <v>0.40165768417249403</v>
      </c>
      <c r="H20" s="23">
        <v>0.39090106785136747</v>
      </c>
      <c r="I20" s="23">
        <v>0.35782671765791901</v>
      </c>
      <c r="J20" s="147">
        <v>0.27765096501829828</v>
      </c>
      <c r="K20" s="23">
        <v>0.42930765226444562</v>
      </c>
      <c r="L20" s="23">
        <v>0.42206438914256361</v>
      </c>
      <c r="M20" s="23">
        <v>0.34495392472521386</v>
      </c>
      <c r="N20" s="23">
        <v>0.41442603086076929</v>
      </c>
      <c r="O20" s="23">
        <v>0.33575258711094391</v>
      </c>
      <c r="P20" s="23">
        <v>0.35295690451892564</v>
      </c>
      <c r="Q20" s="23">
        <v>0.41173044142183784</v>
      </c>
      <c r="R20" s="23">
        <v>0.44146012597101902</v>
      </c>
      <c r="S20" s="23">
        <v>0.43029372313750736</v>
      </c>
      <c r="T20" s="23">
        <v>0.40315911912185887</v>
      </c>
      <c r="U20" s="23">
        <v>0.38899933458748526</v>
      </c>
      <c r="V20" s="23">
        <v>0.25088606759282545</v>
      </c>
      <c r="W20" s="23">
        <v>0.26994216890503281</v>
      </c>
      <c r="X20" s="23">
        <v>0.26197242676136195</v>
      </c>
      <c r="Y20" s="23">
        <v>0.2989853102099016</v>
      </c>
      <c r="Z20" s="23">
        <v>0.27813921272194764</v>
      </c>
      <c r="AA20" s="23">
        <v>0.25171674490947815</v>
      </c>
      <c r="AB20" s="23">
        <v>0.24941948860648736</v>
      </c>
      <c r="AC20" s="147">
        <v>0.33950825004767182</v>
      </c>
    </row>
    <row r="21" spans="2:33" x14ac:dyDescent="0.35">
      <c r="B21" s="48" t="s">
        <v>47</v>
      </c>
      <c r="C21" s="132" t="s">
        <v>44</v>
      </c>
      <c r="D21" s="144" t="e">
        <f>D10/D5</f>
        <v>#DIV/0!</v>
      </c>
      <c r="E21" s="118" t="e">
        <f t="shared" ref="E21" si="5">E10/E5</f>
        <v>#DIV/0!</v>
      </c>
      <c r="F21" s="23">
        <v>0</v>
      </c>
      <c r="G21" s="23">
        <v>0.29021009865375497</v>
      </c>
      <c r="H21" s="23">
        <v>0.25887665255371844</v>
      </c>
      <c r="I21" s="23">
        <v>0.34419431614576457</v>
      </c>
      <c r="J21" s="147">
        <v>0.26634980633618044</v>
      </c>
      <c r="K21" s="23">
        <v>0.32424642489889083</v>
      </c>
      <c r="L21" s="23">
        <v>0.3121828135334429</v>
      </c>
      <c r="M21" s="23">
        <v>0.25141984427882258</v>
      </c>
      <c r="N21" s="23">
        <v>0.27567743314988791</v>
      </c>
      <c r="O21" s="23">
        <v>0.21896785824808565</v>
      </c>
      <c r="P21" s="23">
        <v>0.20178632223485368</v>
      </c>
      <c r="Q21" s="23">
        <v>0.28737877810572776</v>
      </c>
      <c r="R21" s="23">
        <v>0.30592352073382173</v>
      </c>
      <c r="S21" s="23">
        <v>0.42290387966877685</v>
      </c>
      <c r="T21" s="23">
        <v>0.40029584485910058</v>
      </c>
      <c r="U21" s="23">
        <v>0.37944075158754281</v>
      </c>
      <c r="V21" s="23">
        <v>0.22230045192541747</v>
      </c>
      <c r="W21" s="23">
        <v>0.26382497143848432</v>
      </c>
      <c r="X21" s="23">
        <v>0.23662882446720596</v>
      </c>
      <c r="Y21" s="23">
        <v>0.3011356699108001</v>
      </c>
      <c r="Z21" s="23">
        <v>0.26187132868194479</v>
      </c>
      <c r="AA21" s="23">
        <v>0.25307857360179475</v>
      </c>
      <c r="AB21" s="23">
        <v>0.23750433886919517</v>
      </c>
      <c r="AC21" s="147">
        <v>0.32529299988222221</v>
      </c>
    </row>
    <row r="22" spans="2:33" x14ac:dyDescent="0.35">
      <c r="B22" s="52" t="s">
        <v>174</v>
      </c>
      <c r="C22" s="21" t="s">
        <v>44</v>
      </c>
      <c r="D22" s="122">
        <v>9.9989554144365778E-2</v>
      </c>
      <c r="E22" s="122">
        <v>9.3045952364008214E-2</v>
      </c>
      <c r="F22" s="203">
        <v>0</v>
      </c>
      <c r="G22" s="203">
        <v>3.6529575255815495E-2</v>
      </c>
      <c r="H22" s="203">
        <v>2.3169798525363688E-2</v>
      </c>
      <c r="I22" s="203">
        <v>2.1490321395966461E-2</v>
      </c>
      <c r="J22" s="204">
        <v>2.0825427841618834E-2</v>
      </c>
      <c r="K22" s="205">
        <v>0</v>
      </c>
      <c r="L22" s="205">
        <v>0</v>
      </c>
      <c r="M22" s="205">
        <v>0</v>
      </c>
      <c r="N22" s="203">
        <v>1.5078784383326693E-2</v>
      </c>
      <c r="O22" s="203">
        <v>2.690854000761414E-2</v>
      </c>
      <c r="P22" s="203">
        <v>1.9820191859000375E-2</v>
      </c>
      <c r="Q22" s="203">
        <v>2.1919484890463654E-2</v>
      </c>
      <c r="R22" s="204">
        <v>2.3169798525363685E-2</v>
      </c>
      <c r="S22" s="203">
        <v>2.0837883335162982E-2</v>
      </c>
      <c r="T22" s="203">
        <v>1.9432638340539959E-2</v>
      </c>
      <c r="U22" s="203">
        <v>2.280138329878845E-2</v>
      </c>
      <c r="V22" s="203">
        <v>2.1475856391287435E-2</v>
      </c>
      <c r="W22" s="203">
        <v>2.4300644768677025E-2</v>
      </c>
      <c r="X22" s="203">
        <v>2.2353829832312964E-2</v>
      </c>
      <c r="Y22" s="203">
        <v>2.3587681448665604E-2</v>
      </c>
      <c r="Z22" s="203">
        <v>2.0825427841618834E-2</v>
      </c>
      <c r="AA22" s="203">
        <v>2.3227760529741768E-2</v>
      </c>
      <c r="AB22" s="203">
        <v>2.2613732568699474E-2</v>
      </c>
      <c r="AC22" s="204">
        <v>2.4817655242898147E-2</v>
      </c>
      <c r="AD22" s="34"/>
    </row>
    <row r="23" spans="2:33" x14ac:dyDescent="0.35">
      <c r="D23" s="53"/>
      <c r="J23" s="242"/>
      <c r="N23" s="243"/>
      <c r="P23" s="244"/>
      <c r="U23" s="245"/>
      <c r="V23" s="245"/>
      <c r="W23" s="245"/>
      <c r="X23" s="245"/>
      <c r="Y23" s="245"/>
      <c r="Z23" s="245"/>
      <c r="AA23" s="245"/>
      <c r="AB23" s="245"/>
      <c r="AC23" s="250"/>
    </row>
    <row r="24" spans="2:33" ht="15.5" x14ac:dyDescent="0.35">
      <c r="B24" s="46" t="s">
        <v>57</v>
      </c>
      <c r="C24" s="66"/>
      <c r="D24" s="38" t="s">
        <v>2</v>
      </c>
      <c r="E24" s="38" t="s">
        <v>3</v>
      </c>
      <c r="F24" s="38" t="s">
        <v>4</v>
      </c>
      <c r="G24" s="38" t="s">
        <v>5</v>
      </c>
      <c r="H24" s="38" t="s">
        <v>6</v>
      </c>
      <c r="I24" s="38" t="s">
        <v>7</v>
      </c>
      <c r="J24" s="83" t="s">
        <v>178</v>
      </c>
      <c r="K24" s="38" t="s">
        <v>8</v>
      </c>
      <c r="L24" s="38" t="s">
        <v>9</v>
      </c>
      <c r="M24" s="38" t="s">
        <v>10</v>
      </c>
      <c r="N24" s="38" t="s">
        <v>11</v>
      </c>
      <c r="O24" s="38" t="s">
        <v>12</v>
      </c>
      <c r="P24" s="38" t="s">
        <v>13</v>
      </c>
      <c r="Q24" s="38" t="s">
        <v>14</v>
      </c>
      <c r="R24" s="38" t="s">
        <v>15</v>
      </c>
      <c r="S24" s="84" t="s">
        <v>16</v>
      </c>
      <c r="T24" s="84" t="s">
        <v>17</v>
      </c>
      <c r="U24" s="84" t="s">
        <v>18</v>
      </c>
      <c r="V24" s="84" t="s">
        <v>19</v>
      </c>
      <c r="W24" s="91" t="s">
        <v>20</v>
      </c>
      <c r="X24" s="91" t="s">
        <v>165</v>
      </c>
      <c r="Y24" s="91" t="s">
        <v>172</v>
      </c>
      <c r="Z24" s="91" t="s">
        <v>179</v>
      </c>
      <c r="AA24" s="91" t="s">
        <v>184</v>
      </c>
      <c r="AB24" s="91" t="s">
        <v>188</v>
      </c>
      <c r="AC24" s="363" t="s">
        <v>191</v>
      </c>
      <c r="AD24" s="231"/>
    </row>
    <row r="25" spans="2:33" x14ac:dyDescent="0.35">
      <c r="B25" s="68" t="s">
        <v>58</v>
      </c>
      <c r="C25" s="42" t="s">
        <v>59</v>
      </c>
      <c r="D25" s="95">
        <v>19.732475939440398</v>
      </c>
      <c r="E25" s="95">
        <v>22.460093687289</v>
      </c>
      <c r="F25" s="95">
        <v>29.963840906197799</v>
      </c>
      <c r="G25" s="95">
        <v>44.620846999999998</v>
      </c>
      <c r="H25" s="95">
        <v>31.697723325268591</v>
      </c>
      <c r="I25" s="95">
        <v>39.970178525448901</v>
      </c>
      <c r="J25" s="146">
        <v>56.147140579728195</v>
      </c>
      <c r="K25" s="96">
        <v>10.369719999999999</v>
      </c>
      <c r="L25" s="96">
        <v>15.055980999999999</v>
      </c>
      <c r="M25" s="96">
        <v>11.196878999999999</v>
      </c>
      <c r="N25" s="96">
        <v>7.9982670000000002</v>
      </c>
      <c r="O25" s="96">
        <v>7.0028790000000001</v>
      </c>
      <c r="P25" s="96">
        <v>6.2626169999999997</v>
      </c>
      <c r="Q25" s="96">
        <v>8.7137710000000013</v>
      </c>
      <c r="R25" s="96">
        <v>9.7184563252685905</v>
      </c>
      <c r="S25" s="96">
        <v>9.8057941037019987</v>
      </c>
      <c r="T25" s="96">
        <v>8.7510646501638014</v>
      </c>
      <c r="U25" s="96">
        <v>10.760999999999999</v>
      </c>
      <c r="V25" s="96">
        <v>10.652319771583102</v>
      </c>
      <c r="W25" s="96">
        <v>13.355968377109598</v>
      </c>
      <c r="X25" s="96">
        <v>12.792075109918601</v>
      </c>
      <c r="Y25" s="99">
        <v>13.612050347699999</v>
      </c>
      <c r="Z25" s="99">
        <v>16.387046744999999</v>
      </c>
      <c r="AA25" s="99">
        <v>14.665744758000001</v>
      </c>
      <c r="AB25" s="99">
        <v>14.471866591999998</v>
      </c>
      <c r="AC25" s="146">
        <v>15.221743057749999</v>
      </c>
      <c r="AD25" s="617"/>
    </row>
    <row r="26" spans="2:33" x14ac:dyDescent="0.35">
      <c r="B26" s="58" t="s">
        <v>60</v>
      </c>
      <c r="C26" s="59" t="s">
        <v>59</v>
      </c>
      <c r="D26" s="19">
        <v>19.732475939440398</v>
      </c>
      <c r="E26" s="19">
        <v>22.460093687289</v>
      </c>
      <c r="F26" s="19">
        <v>29.963840906197799</v>
      </c>
      <c r="G26" s="19">
        <v>44.620846999999998</v>
      </c>
      <c r="H26" s="19">
        <v>31.254139825268592</v>
      </c>
      <c r="I26" s="19">
        <v>34.899096745448901</v>
      </c>
      <c r="J26" s="20">
        <v>37.041519830528195</v>
      </c>
      <c r="K26" s="19">
        <v>10.369719999999999</v>
      </c>
      <c r="L26" s="19">
        <v>15.055980999999999</v>
      </c>
      <c r="M26" s="19">
        <v>11.196878999999999</v>
      </c>
      <c r="N26" s="19">
        <v>7.9982670000000002</v>
      </c>
      <c r="O26" s="19">
        <v>7.0028790000000001</v>
      </c>
      <c r="P26" s="19">
        <v>6.2626169999999997</v>
      </c>
      <c r="Q26" s="19">
        <v>8.5157714690000006</v>
      </c>
      <c r="R26" s="19">
        <v>9.4728723562685904</v>
      </c>
      <c r="S26" s="19">
        <v>9.1938077957019981</v>
      </c>
      <c r="T26" s="19">
        <v>8.3992916651638012</v>
      </c>
      <c r="U26" s="19">
        <v>8.7305165229999986</v>
      </c>
      <c r="V26" s="19">
        <v>8.5754807615831012</v>
      </c>
      <c r="W26" s="19">
        <v>9.203157208109598</v>
      </c>
      <c r="X26" s="19">
        <v>8.0268885419186002</v>
      </c>
      <c r="Y26" s="19">
        <v>9.0314806774999994</v>
      </c>
      <c r="Z26" s="19">
        <v>10.779993403000001</v>
      </c>
      <c r="AA26" s="19">
        <v>9.6708832719999993</v>
      </c>
      <c r="AB26" s="19">
        <v>9.367393217</v>
      </c>
      <c r="AC26" s="20">
        <v>9.9223881689999995</v>
      </c>
      <c r="AD26" s="617"/>
    </row>
    <row r="27" spans="2:33" x14ac:dyDescent="0.35">
      <c r="B27" s="58" t="s">
        <v>61</v>
      </c>
      <c r="C27" s="59" t="s">
        <v>59</v>
      </c>
      <c r="D27" s="19">
        <v>0</v>
      </c>
      <c r="E27" s="19">
        <v>0</v>
      </c>
      <c r="F27" s="19">
        <v>0</v>
      </c>
      <c r="G27" s="19">
        <v>0</v>
      </c>
      <c r="H27" s="19">
        <v>0.44358349999999963</v>
      </c>
      <c r="I27" s="19">
        <v>1.7395404729999999</v>
      </c>
      <c r="J27" s="20">
        <v>2.0585059299999999</v>
      </c>
      <c r="K27" s="19">
        <v>0</v>
      </c>
      <c r="L27" s="19">
        <v>0</v>
      </c>
      <c r="M27" s="19">
        <v>0</v>
      </c>
      <c r="N27" s="19">
        <v>0</v>
      </c>
      <c r="O27" s="19">
        <v>0</v>
      </c>
      <c r="P27" s="19">
        <v>0</v>
      </c>
      <c r="Q27" s="19">
        <v>0.19799953100000001</v>
      </c>
      <c r="R27" s="19">
        <v>0.24558396899999962</v>
      </c>
      <c r="S27" s="19">
        <v>0.61198630799999998</v>
      </c>
      <c r="T27" s="19">
        <v>0.35177298499999987</v>
      </c>
      <c r="U27" s="19">
        <v>0.36262047999999991</v>
      </c>
      <c r="V27" s="19">
        <v>0.41316070000000005</v>
      </c>
      <c r="W27" s="19">
        <v>0.43932903000000001</v>
      </c>
      <c r="X27" s="19">
        <v>0.51722822000000002</v>
      </c>
      <c r="Y27" s="19">
        <v>0.596418</v>
      </c>
      <c r="Z27" s="19">
        <v>0.50553068000000001</v>
      </c>
      <c r="AA27" s="19">
        <v>0.59296800999999999</v>
      </c>
      <c r="AB27" s="19">
        <v>0.60578298399999997</v>
      </c>
      <c r="AC27" s="20">
        <v>0.70986408999999984</v>
      </c>
      <c r="AD27" s="617"/>
    </row>
    <row r="28" spans="2:33" x14ac:dyDescent="0.35">
      <c r="B28" s="58" t="s">
        <v>62</v>
      </c>
      <c r="C28" s="59" t="s">
        <v>59</v>
      </c>
      <c r="D28" s="19">
        <v>0</v>
      </c>
      <c r="E28" s="19">
        <v>0</v>
      </c>
      <c r="F28" s="19">
        <v>0</v>
      </c>
      <c r="G28" s="19">
        <v>0</v>
      </c>
      <c r="H28" s="19">
        <v>0</v>
      </c>
      <c r="I28" s="19">
        <v>0</v>
      </c>
      <c r="J28" s="20">
        <v>9.7986713312000013</v>
      </c>
      <c r="K28" s="19">
        <v>0</v>
      </c>
      <c r="L28" s="19">
        <v>0</v>
      </c>
      <c r="M28" s="19">
        <v>0</v>
      </c>
      <c r="N28" s="19">
        <v>0</v>
      </c>
      <c r="O28" s="19">
        <v>0</v>
      </c>
      <c r="P28" s="19">
        <v>0</v>
      </c>
      <c r="Q28" s="19">
        <v>0</v>
      </c>
      <c r="R28" s="19">
        <v>0</v>
      </c>
      <c r="S28" s="19">
        <v>0</v>
      </c>
      <c r="T28" s="19">
        <v>0</v>
      </c>
      <c r="U28" s="19">
        <v>0</v>
      </c>
      <c r="V28" s="19">
        <v>0</v>
      </c>
      <c r="W28" s="19">
        <v>1.9177010000000001</v>
      </c>
      <c r="X28" s="19">
        <v>2.3230544709999998</v>
      </c>
      <c r="Y28" s="19">
        <v>2.3543121202000004</v>
      </c>
      <c r="Z28" s="19">
        <v>3.2036037400000001</v>
      </c>
      <c r="AA28" s="19">
        <v>2.618646</v>
      </c>
      <c r="AB28" s="19">
        <v>2.9571559999999999</v>
      </c>
      <c r="AC28" s="20">
        <v>2.8118135227500001</v>
      </c>
      <c r="AD28" s="617"/>
    </row>
    <row r="29" spans="2:33" x14ac:dyDescent="0.35">
      <c r="B29" s="58" t="s">
        <v>63</v>
      </c>
      <c r="C29" s="59" t="s">
        <v>59</v>
      </c>
      <c r="D29" s="19">
        <v>0</v>
      </c>
      <c r="E29" s="19">
        <v>0</v>
      </c>
      <c r="F29" s="19">
        <v>0</v>
      </c>
      <c r="G29" s="19">
        <v>0</v>
      </c>
      <c r="H29" s="19">
        <v>0</v>
      </c>
      <c r="I29" s="19">
        <v>3.3315413070000002</v>
      </c>
      <c r="J29" s="20">
        <v>7.2484434880000013</v>
      </c>
      <c r="K29" s="19">
        <v>0</v>
      </c>
      <c r="L29" s="19">
        <v>0</v>
      </c>
      <c r="M29" s="19">
        <v>0</v>
      </c>
      <c r="N29" s="19">
        <v>0</v>
      </c>
      <c r="O29" s="19">
        <v>0</v>
      </c>
      <c r="P29" s="19">
        <v>0</v>
      </c>
      <c r="Q29" s="19">
        <v>0</v>
      </c>
      <c r="R29" s="19">
        <v>0</v>
      </c>
      <c r="S29" s="19">
        <v>0</v>
      </c>
      <c r="T29" s="19">
        <v>0</v>
      </c>
      <c r="U29" s="19">
        <v>1.6678629970000001</v>
      </c>
      <c r="V29" s="19">
        <v>1.6636783100000001</v>
      </c>
      <c r="W29" s="19">
        <v>1.795781139</v>
      </c>
      <c r="X29" s="19">
        <v>1.924903877</v>
      </c>
      <c r="Y29" s="19">
        <v>1.6298395500000002</v>
      </c>
      <c r="Z29" s="19">
        <v>1.8979189220000001</v>
      </c>
      <c r="AA29" s="19">
        <v>1.7506644760000001</v>
      </c>
      <c r="AB29" s="19">
        <v>1.4335492410000001</v>
      </c>
      <c r="AC29" s="20">
        <v>1.6456186459999997</v>
      </c>
      <c r="AD29" s="617"/>
    </row>
    <row r="30" spans="2:33" x14ac:dyDescent="0.35">
      <c r="B30" s="58" t="s">
        <v>185</v>
      </c>
      <c r="C30" s="59" t="s">
        <v>59</v>
      </c>
      <c r="D30" s="19"/>
      <c r="E30" s="19"/>
      <c r="F30" s="19">
        <v>0</v>
      </c>
      <c r="G30" s="19">
        <v>0</v>
      </c>
      <c r="H30" s="19">
        <v>0</v>
      </c>
      <c r="I30" s="19">
        <v>0</v>
      </c>
      <c r="J30" s="22">
        <v>0</v>
      </c>
      <c r="K30" s="19"/>
      <c r="L30" s="19"/>
      <c r="M30" s="19"/>
      <c r="N30" s="19"/>
      <c r="O30" s="19"/>
      <c r="P30" s="19"/>
      <c r="Q30" s="19"/>
      <c r="R30" s="19"/>
      <c r="S30" s="19"/>
      <c r="T30" s="19"/>
      <c r="U30" s="19"/>
      <c r="V30" s="19"/>
      <c r="W30" s="19">
        <v>0</v>
      </c>
      <c r="X30" s="19">
        <v>0</v>
      </c>
      <c r="Y30" s="19">
        <v>0</v>
      </c>
      <c r="Z30" s="19">
        <v>0</v>
      </c>
      <c r="AA30" s="19">
        <v>3.2583000000000001E-2</v>
      </c>
      <c r="AB30" s="19">
        <v>0.10798514999999999</v>
      </c>
      <c r="AC30" s="20">
        <v>0.13205863000000001</v>
      </c>
      <c r="AD30" s="617"/>
    </row>
    <row r="31" spans="2:33" x14ac:dyDescent="0.35">
      <c r="B31" s="68" t="s">
        <v>64</v>
      </c>
      <c r="C31" s="97" t="s">
        <v>65</v>
      </c>
      <c r="D31" s="95">
        <v>3.72</v>
      </c>
      <c r="E31" s="95">
        <v>4.5199999999999996</v>
      </c>
      <c r="F31" s="95">
        <v>4.92</v>
      </c>
      <c r="G31" s="95">
        <v>8.52</v>
      </c>
      <c r="H31" s="95">
        <v>8.52</v>
      </c>
      <c r="I31" s="99">
        <v>9.7223424657534263</v>
      </c>
      <c r="J31" s="98">
        <v>9.9169999999999998</v>
      </c>
      <c r="K31" s="96">
        <v>2.13</v>
      </c>
      <c r="L31" s="96">
        <v>2.13</v>
      </c>
      <c r="M31" s="96">
        <v>2.13</v>
      </c>
      <c r="N31" s="96">
        <v>2.13</v>
      </c>
      <c r="O31" s="96">
        <v>2.13</v>
      </c>
      <c r="P31" s="96">
        <v>2.13</v>
      </c>
      <c r="Q31" s="96">
        <v>2.13</v>
      </c>
      <c r="R31" s="96">
        <v>2.13</v>
      </c>
      <c r="S31" s="96">
        <v>2.13</v>
      </c>
      <c r="T31" s="96">
        <v>2.1460273972602737</v>
      </c>
      <c r="U31" s="96">
        <v>2.4305856164383566</v>
      </c>
      <c r="V31" s="96">
        <v>2.4305856164383566</v>
      </c>
      <c r="W31" s="99">
        <v>2.4667500000000002</v>
      </c>
      <c r="X31" s="99">
        <v>2.47925</v>
      </c>
      <c r="Y31" s="99">
        <v>2.47925</v>
      </c>
      <c r="Z31" s="99">
        <v>2.47925</v>
      </c>
      <c r="AA31" s="99">
        <v>2.99844</v>
      </c>
      <c r="AB31" s="99">
        <v>2.9605000000000001</v>
      </c>
      <c r="AC31" s="98">
        <v>2.9609999999999999</v>
      </c>
      <c r="AD31" s="617"/>
      <c r="AE31" s="181"/>
      <c r="AF31" s="99"/>
      <c r="AG31" s="232"/>
    </row>
    <row r="32" spans="2:33" x14ac:dyDescent="0.35">
      <c r="B32" s="58" t="s">
        <v>60</v>
      </c>
      <c r="C32" s="59" t="s">
        <v>65</v>
      </c>
      <c r="D32" s="19">
        <v>3.72</v>
      </c>
      <c r="E32" s="19">
        <v>4.5199999999999996</v>
      </c>
      <c r="F32" s="19">
        <v>4.92</v>
      </c>
      <c r="G32" s="19">
        <v>8.52</v>
      </c>
      <c r="H32" s="19">
        <v>8.52</v>
      </c>
      <c r="I32" s="99">
        <v>8.5200000000000014</v>
      </c>
      <c r="J32" s="20">
        <v>8.52</v>
      </c>
      <c r="K32" s="19">
        <v>2.13</v>
      </c>
      <c r="L32" s="19">
        <v>2.13</v>
      </c>
      <c r="M32" s="19">
        <v>2.13</v>
      </c>
      <c r="N32" s="19">
        <v>2.13</v>
      </c>
      <c r="O32" s="19">
        <v>2.13</v>
      </c>
      <c r="P32" s="19">
        <v>2.13</v>
      </c>
      <c r="Q32" s="19">
        <v>2.13</v>
      </c>
      <c r="R32" s="19">
        <v>2.13</v>
      </c>
      <c r="S32" s="19">
        <v>2.13</v>
      </c>
      <c r="T32" s="19">
        <v>2.13</v>
      </c>
      <c r="U32" s="19">
        <v>2.1300000000000003</v>
      </c>
      <c r="V32" s="19">
        <v>2.1300000000000003</v>
      </c>
      <c r="W32" s="19">
        <v>2.13</v>
      </c>
      <c r="X32" s="19">
        <v>2.13</v>
      </c>
      <c r="Y32" s="19">
        <v>2.13</v>
      </c>
      <c r="Z32" s="19">
        <v>2.13</v>
      </c>
      <c r="AA32" s="19">
        <v>2.58</v>
      </c>
      <c r="AB32" s="19">
        <v>2.58</v>
      </c>
      <c r="AC32" s="20">
        <v>2.58</v>
      </c>
      <c r="AD32" s="617"/>
    </row>
    <row r="33" spans="2:33" x14ac:dyDescent="0.35">
      <c r="B33" s="58" t="s">
        <v>61</v>
      </c>
      <c r="C33" s="59" t="s">
        <v>65</v>
      </c>
      <c r="D33" s="19">
        <v>0</v>
      </c>
      <c r="E33" s="19">
        <v>0</v>
      </c>
      <c r="F33" s="19">
        <v>0</v>
      </c>
      <c r="G33" s="19">
        <v>0</v>
      </c>
      <c r="H33" s="19">
        <v>0</v>
      </c>
      <c r="I33" s="99">
        <v>0</v>
      </c>
      <c r="J33" s="20">
        <v>0.15</v>
      </c>
      <c r="K33" s="19">
        <v>0</v>
      </c>
      <c r="L33" s="19">
        <v>0</v>
      </c>
      <c r="M33" s="19">
        <v>0</v>
      </c>
      <c r="N33" s="19">
        <v>0</v>
      </c>
      <c r="O33" s="19">
        <v>0</v>
      </c>
      <c r="P33" s="19">
        <v>0</v>
      </c>
      <c r="Q33" s="19">
        <v>0</v>
      </c>
      <c r="R33" s="19">
        <v>0</v>
      </c>
      <c r="S33" s="19">
        <v>0</v>
      </c>
      <c r="T33" s="19">
        <v>0</v>
      </c>
      <c r="U33" s="19">
        <v>0</v>
      </c>
      <c r="V33" s="19">
        <v>0</v>
      </c>
      <c r="W33" s="19">
        <v>3.7499999999999999E-2</v>
      </c>
      <c r="X33" s="19">
        <v>3.7499999999999999E-2</v>
      </c>
      <c r="Y33" s="19">
        <v>3.7499999999999999E-2</v>
      </c>
      <c r="Z33" s="19">
        <v>3.7499999999999999E-2</v>
      </c>
      <c r="AA33" s="19">
        <v>3.7499999999999999E-2</v>
      </c>
      <c r="AB33" s="19">
        <v>3.7499999999999999E-2</v>
      </c>
      <c r="AC33" s="20">
        <v>3.7999999999999999E-2</v>
      </c>
      <c r="AD33" s="617"/>
    </row>
    <row r="34" spans="2:33" x14ac:dyDescent="0.35">
      <c r="B34" s="58" t="s">
        <v>62</v>
      </c>
      <c r="C34" s="59" t="s">
        <v>65</v>
      </c>
      <c r="D34" s="19">
        <v>0</v>
      </c>
      <c r="E34" s="19">
        <v>0</v>
      </c>
      <c r="F34" s="19">
        <v>0</v>
      </c>
      <c r="G34" s="19">
        <v>0</v>
      </c>
      <c r="H34" s="19">
        <v>0</v>
      </c>
      <c r="I34" s="99">
        <v>0.6553424657534247</v>
      </c>
      <c r="J34" s="20">
        <v>0.65</v>
      </c>
      <c r="K34" s="19">
        <v>0</v>
      </c>
      <c r="L34" s="19">
        <v>0</v>
      </c>
      <c r="M34" s="19">
        <v>0</v>
      </c>
      <c r="N34" s="19">
        <v>0</v>
      </c>
      <c r="O34" s="19">
        <v>0</v>
      </c>
      <c r="P34" s="19">
        <v>0</v>
      </c>
      <c r="Q34" s="19">
        <v>0</v>
      </c>
      <c r="R34" s="19">
        <v>0</v>
      </c>
      <c r="S34" s="19">
        <v>0</v>
      </c>
      <c r="T34" s="19">
        <v>1.6027397260273975E-2</v>
      </c>
      <c r="U34" s="19">
        <v>0.16383561643835617</v>
      </c>
      <c r="V34" s="19">
        <v>0.16383561643835617</v>
      </c>
      <c r="W34" s="19">
        <v>0.16250000000000001</v>
      </c>
      <c r="X34" s="19">
        <v>0.16250000000000001</v>
      </c>
      <c r="Y34" s="19">
        <v>0.16250000000000001</v>
      </c>
      <c r="Z34" s="19">
        <v>0.16250000000000001</v>
      </c>
      <c r="AA34" s="19">
        <v>0.1875</v>
      </c>
      <c r="AB34" s="19">
        <v>0.1875</v>
      </c>
      <c r="AC34" s="20">
        <v>0.1875</v>
      </c>
      <c r="AD34" s="617"/>
    </row>
    <row r="35" spans="2:33" x14ac:dyDescent="0.35">
      <c r="B35" s="58" t="s">
        <v>63</v>
      </c>
      <c r="C35" s="59" t="s">
        <v>65</v>
      </c>
      <c r="D35" s="19">
        <v>0</v>
      </c>
      <c r="E35" s="19">
        <v>0</v>
      </c>
      <c r="F35" s="19">
        <v>0</v>
      </c>
      <c r="G35" s="19">
        <v>0</v>
      </c>
      <c r="H35" s="19">
        <v>0</v>
      </c>
      <c r="I35" s="99">
        <v>0.54700000000000004</v>
      </c>
      <c r="J35" s="20">
        <v>0.58450000000000002</v>
      </c>
      <c r="K35" s="19">
        <v>0</v>
      </c>
      <c r="L35" s="19">
        <v>0</v>
      </c>
      <c r="M35" s="19">
        <v>0</v>
      </c>
      <c r="N35" s="19">
        <v>0</v>
      </c>
      <c r="O35" s="19">
        <v>0</v>
      </c>
      <c r="P35" s="19">
        <v>0</v>
      </c>
      <c r="Q35" s="19">
        <v>0</v>
      </c>
      <c r="R35" s="19">
        <v>0</v>
      </c>
      <c r="S35" s="19">
        <v>0</v>
      </c>
      <c r="T35" s="19">
        <v>0</v>
      </c>
      <c r="U35" s="19">
        <v>0.13675000000000001</v>
      </c>
      <c r="V35" s="19">
        <v>0.13675000000000001</v>
      </c>
      <c r="W35" s="19">
        <v>0.13675000000000001</v>
      </c>
      <c r="X35" s="19">
        <v>0.14924999999999999</v>
      </c>
      <c r="Y35" s="19">
        <v>0.14924999999999999</v>
      </c>
      <c r="Z35" s="19">
        <v>0.14924999999999999</v>
      </c>
      <c r="AA35" s="19">
        <v>0.14924999999999999</v>
      </c>
      <c r="AB35" s="19">
        <v>0.14924999999999999</v>
      </c>
      <c r="AC35" s="20">
        <v>0.14924999999999999</v>
      </c>
      <c r="AD35" s="617"/>
    </row>
    <row r="36" spans="2:33" x14ac:dyDescent="0.35">
      <c r="B36" s="58" t="s">
        <v>185</v>
      </c>
      <c r="C36" s="59" t="s">
        <v>65</v>
      </c>
      <c r="D36" s="19"/>
      <c r="E36" s="19"/>
      <c r="F36" s="19"/>
      <c r="G36" s="19">
        <v>0</v>
      </c>
      <c r="H36" s="19">
        <v>0</v>
      </c>
      <c r="I36" s="19">
        <v>0</v>
      </c>
      <c r="J36" s="22">
        <v>0</v>
      </c>
      <c r="K36" s="19"/>
      <c r="L36" s="19"/>
      <c r="M36" s="19"/>
      <c r="N36" s="19"/>
      <c r="O36" s="19"/>
      <c r="P36" s="19"/>
      <c r="Q36" s="19"/>
      <c r="R36" s="19"/>
      <c r="S36" s="19"/>
      <c r="T36" s="19"/>
      <c r="U36" s="19"/>
      <c r="V36" s="19"/>
      <c r="W36" s="19">
        <v>0</v>
      </c>
      <c r="X36" s="19">
        <v>0</v>
      </c>
      <c r="Y36" s="19">
        <v>0</v>
      </c>
      <c r="Z36" s="19">
        <v>0</v>
      </c>
      <c r="AA36" s="19">
        <v>6.2500000000000003E-3</v>
      </c>
      <c r="AB36" s="19">
        <v>6.2500000000000003E-3</v>
      </c>
      <c r="AC36" s="22">
        <v>6.2500000000000003E-3</v>
      </c>
      <c r="AD36" s="617"/>
    </row>
    <row r="37" spans="2:33" x14ac:dyDescent="0.35">
      <c r="B37" s="68" t="s">
        <v>66</v>
      </c>
      <c r="C37" s="97" t="s">
        <v>65</v>
      </c>
      <c r="D37" s="95">
        <v>1.742</v>
      </c>
      <c r="E37" s="95">
        <v>2.7909999999999999</v>
      </c>
      <c r="F37" s="95">
        <v>3.2320000000000002</v>
      </c>
      <c r="G37" s="95">
        <v>3.394164</v>
      </c>
      <c r="H37" s="95">
        <v>4.3340839999999998</v>
      </c>
      <c r="I37" s="95">
        <v>4.9080167499999998</v>
      </c>
      <c r="J37" s="177">
        <v>6.2540582499999999</v>
      </c>
      <c r="K37" s="96">
        <v>0.74635200000000002</v>
      </c>
      <c r="L37" s="96">
        <v>0.84784400000000004</v>
      </c>
      <c r="M37" s="96">
        <v>0.87498399999999998</v>
      </c>
      <c r="N37" s="96">
        <v>0.92498400000000003</v>
      </c>
      <c r="O37" s="96">
        <v>0.91892099999999999</v>
      </c>
      <c r="P37" s="96">
        <v>1.0997410000000001</v>
      </c>
      <c r="Q37" s="96">
        <v>1.1489260000000001</v>
      </c>
      <c r="R37" s="96">
        <v>1.1664959999999995</v>
      </c>
      <c r="S37" s="96">
        <v>1.08080675</v>
      </c>
      <c r="T37" s="96">
        <v>1.21062125</v>
      </c>
      <c r="U37" s="96">
        <v>1.3644550000000002</v>
      </c>
      <c r="V37" s="99">
        <v>1.2521337499999996</v>
      </c>
      <c r="W37" s="99">
        <v>1.3660064999999999</v>
      </c>
      <c r="X37" s="99">
        <v>1.6282449999999999</v>
      </c>
      <c r="Y37" s="99">
        <v>1.68656925</v>
      </c>
      <c r="Z37" s="99">
        <v>1.5732374999999998</v>
      </c>
      <c r="AA37" s="99">
        <v>1.7178132500000001</v>
      </c>
      <c r="AB37" s="99">
        <v>1.9063167499999998</v>
      </c>
      <c r="AC37" s="177">
        <v>2.0164569999999999</v>
      </c>
      <c r="AD37" s="617"/>
      <c r="AE37" s="181"/>
      <c r="AF37" s="99"/>
      <c r="AG37" s="232"/>
    </row>
    <row r="38" spans="2:33" x14ac:dyDescent="0.35">
      <c r="B38" s="58" t="s">
        <v>60</v>
      </c>
      <c r="C38" s="59" t="s">
        <v>65</v>
      </c>
      <c r="D38" s="19">
        <v>1.742</v>
      </c>
      <c r="E38" s="19">
        <v>2.7909999999999999</v>
      </c>
      <c r="F38" s="19">
        <v>3.2320000000000002</v>
      </c>
      <c r="G38" s="19">
        <v>3.394164</v>
      </c>
      <c r="H38" s="19">
        <v>4.3116750000000001</v>
      </c>
      <c r="I38" s="19">
        <v>4.5591727499999992</v>
      </c>
      <c r="J38" s="22">
        <v>5.4299064999999995</v>
      </c>
      <c r="K38" s="19">
        <v>0.74635200000000002</v>
      </c>
      <c r="L38" s="19">
        <v>0.84784400000000004</v>
      </c>
      <c r="M38" s="19">
        <v>0.87498399999999998</v>
      </c>
      <c r="N38" s="19">
        <v>0.92498400000000003</v>
      </c>
      <c r="O38" s="19">
        <v>0.91892099999999999</v>
      </c>
      <c r="P38" s="19">
        <v>1.0997410000000001</v>
      </c>
      <c r="Q38" s="19">
        <v>1.1440570000000001</v>
      </c>
      <c r="R38" s="19">
        <v>1.1489559999999996</v>
      </c>
      <c r="S38" s="19">
        <v>1.06518175</v>
      </c>
      <c r="T38" s="19">
        <v>1.1813502500000002</v>
      </c>
      <c r="U38" s="19">
        <v>1.2119870000000001</v>
      </c>
      <c r="V38" s="19">
        <v>1.1006537499999995</v>
      </c>
      <c r="W38" s="19">
        <v>1.2060225</v>
      </c>
      <c r="X38" s="19">
        <v>1.3923890000000001</v>
      </c>
      <c r="Y38" s="19">
        <v>1.47527225</v>
      </c>
      <c r="Z38" s="19">
        <v>1.3562227499999999</v>
      </c>
      <c r="AA38" s="19">
        <v>1.4651872500000001</v>
      </c>
      <c r="AB38" s="19">
        <v>1.62950175</v>
      </c>
      <c r="AC38" s="22">
        <v>1.7302900000000001</v>
      </c>
      <c r="AD38" s="617"/>
      <c r="AE38" s="181"/>
      <c r="AF38" s="99"/>
      <c r="AG38" s="232"/>
    </row>
    <row r="39" spans="2:33" x14ac:dyDescent="0.35">
      <c r="B39" s="58" t="s">
        <v>61</v>
      </c>
      <c r="C39" s="59" t="s">
        <v>65</v>
      </c>
      <c r="D39" s="19">
        <v>0</v>
      </c>
      <c r="E39" s="19">
        <v>0</v>
      </c>
      <c r="F39" s="19">
        <v>0</v>
      </c>
      <c r="G39" s="19">
        <v>0</v>
      </c>
      <c r="H39" s="19">
        <v>2.2408999999999998E-2</v>
      </c>
      <c r="I39" s="19">
        <v>7.6366000000000003E-2</v>
      </c>
      <c r="J39" s="22">
        <v>0.127973</v>
      </c>
      <c r="K39" s="19">
        <v>0</v>
      </c>
      <c r="L39" s="19">
        <v>0</v>
      </c>
      <c r="M39" s="19">
        <v>0</v>
      </c>
      <c r="N39" s="19">
        <v>0</v>
      </c>
      <c r="O39" s="19">
        <v>0</v>
      </c>
      <c r="P39" s="19">
        <v>0</v>
      </c>
      <c r="Q39" s="19">
        <v>4.8690000000000001E-3</v>
      </c>
      <c r="R39" s="19">
        <v>1.754E-2</v>
      </c>
      <c r="S39" s="19">
        <v>1.5625E-2</v>
      </c>
      <c r="T39" s="19">
        <v>1.8236000000000002E-2</v>
      </c>
      <c r="U39" s="19">
        <v>1.9698E-2</v>
      </c>
      <c r="V39" s="19">
        <v>2.2807000000000001E-2</v>
      </c>
      <c r="W39" s="19">
        <v>2.6689000000000001E-2</v>
      </c>
      <c r="X39" s="19">
        <v>3.2139000000000001E-2</v>
      </c>
      <c r="Y39" s="19">
        <v>3.3683999999999999E-2</v>
      </c>
      <c r="Z39" s="19">
        <v>3.5460999999999999E-2</v>
      </c>
      <c r="AA39" s="19">
        <v>3.5478000000000003E-2</v>
      </c>
      <c r="AB39" s="19">
        <v>3.0144000000000001E-2</v>
      </c>
      <c r="AC39" s="22">
        <v>4.3790999999999997E-2</v>
      </c>
      <c r="AD39" s="617"/>
      <c r="AE39" s="181"/>
    </row>
    <row r="40" spans="2:33" x14ac:dyDescent="0.35">
      <c r="B40" s="58" t="s">
        <v>62</v>
      </c>
      <c r="C40" s="59" t="s">
        <v>65</v>
      </c>
      <c r="D40" s="19">
        <v>0</v>
      </c>
      <c r="E40" s="19">
        <v>0</v>
      </c>
      <c r="F40" s="19">
        <v>0</v>
      </c>
      <c r="G40" s="19">
        <v>0</v>
      </c>
      <c r="H40" s="19">
        <v>0</v>
      </c>
      <c r="I40" s="19">
        <v>0.24251700000000001</v>
      </c>
      <c r="J40" s="22">
        <v>0.35811975000000001</v>
      </c>
      <c r="K40" s="19">
        <v>0</v>
      </c>
      <c r="L40" s="19">
        <v>0</v>
      </c>
      <c r="M40" s="19">
        <v>0</v>
      </c>
      <c r="N40" s="19">
        <v>0</v>
      </c>
      <c r="O40" s="19">
        <v>0</v>
      </c>
      <c r="P40" s="19">
        <v>0</v>
      </c>
      <c r="Q40" s="19">
        <v>0</v>
      </c>
      <c r="R40" s="19">
        <v>0</v>
      </c>
      <c r="S40" s="19">
        <v>0</v>
      </c>
      <c r="T40" s="19">
        <v>1.1035E-2</v>
      </c>
      <c r="U40" s="19">
        <v>0.11786400000000001</v>
      </c>
      <c r="V40" s="19">
        <v>0.113618</v>
      </c>
      <c r="W40" s="19">
        <v>9.6074000000000007E-2</v>
      </c>
      <c r="X40" s="19">
        <v>9.3229999999999993E-2</v>
      </c>
      <c r="Y40" s="19">
        <v>8.2007999999999998E-2</v>
      </c>
      <c r="Z40" s="19">
        <v>8.6807750000000003E-2</v>
      </c>
      <c r="AA40" s="19">
        <v>0.113524</v>
      </c>
      <c r="AB40" s="19">
        <v>0.105626</v>
      </c>
      <c r="AC40" s="22">
        <v>0.119767</v>
      </c>
      <c r="AD40" s="617"/>
      <c r="AE40" s="181"/>
    </row>
    <row r="41" spans="2:33" x14ac:dyDescent="0.35">
      <c r="B41" s="58" t="s">
        <v>63</v>
      </c>
      <c r="C41" s="59" t="s">
        <v>65</v>
      </c>
      <c r="D41" s="19">
        <v>0</v>
      </c>
      <c r="E41" s="19">
        <v>0</v>
      </c>
      <c r="F41" s="19">
        <v>0</v>
      </c>
      <c r="G41" s="19">
        <v>0</v>
      </c>
      <c r="H41" s="19">
        <v>0</v>
      </c>
      <c r="I41" s="19">
        <v>2.9961000000000002E-2</v>
      </c>
      <c r="J41" s="22">
        <v>0.338059</v>
      </c>
      <c r="K41" s="19">
        <v>0</v>
      </c>
      <c r="L41" s="19">
        <v>0</v>
      </c>
      <c r="M41" s="19">
        <v>0</v>
      </c>
      <c r="N41" s="19">
        <v>0</v>
      </c>
      <c r="O41" s="19">
        <v>0</v>
      </c>
      <c r="P41" s="19">
        <v>0</v>
      </c>
      <c r="Q41" s="19">
        <v>0</v>
      </c>
      <c r="R41" s="19">
        <v>0</v>
      </c>
      <c r="S41" s="19">
        <v>0</v>
      </c>
      <c r="T41" s="19">
        <v>0</v>
      </c>
      <c r="U41" s="19">
        <v>1.4906000000000001E-2</v>
      </c>
      <c r="V41" s="19">
        <v>1.5055000000000001E-2</v>
      </c>
      <c r="W41" s="19">
        <v>3.7220999999999997E-2</v>
      </c>
      <c r="X41" s="19">
        <v>0.110487</v>
      </c>
      <c r="Y41" s="19">
        <v>9.5604999999999996E-2</v>
      </c>
      <c r="Z41" s="19">
        <v>9.4745999999999997E-2</v>
      </c>
      <c r="AA41" s="19">
        <v>0.10474899999999999</v>
      </c>
      <c r="AB41" s="19">
        <v>0.13797000000000001</v>
      </c>
      <c r="AC41" s="22">
        <v>0.121299</v>
      </c>
      <c r="AD41" s="617"/>
      <c r="AE41" s="181"/>
    </row>
    <row r="42" spans="2:33" x14ac:dyDescent="0.35">
      <c r="B42" s="58" t="s">
        <v>185</v>
      </c>
      <c r="C42" s="59" t="s">
        <v>65</v>
      </c>
      <c r="D42" s="19"/>
      <c r="E42" s="19"/>
      <c r="F42" s="19"/>
      <c r="G42" s="19">
        <v>0</v>
      </c>
      <c r="H42" s="19">
        <v>0</v>
      </c>
      <c r="I42" s="19">
        <v>0</v>
      </c>
      <c r="J42" s="22">
        <v>0</v>
      </c>
      <c r="K42" s="19"/>
      <c r="L42" s="19"/>
      <c r="M42" s="19"/>
      <c r="N42" s="19"/>
      <c r="O42" s="19"/>
      <c r="P42" s="19"/>
      <c r="Q42" s="19"/>
      <c r="R42" s="19"/>
      <c r="S42" s="19"/>
      <c r="T42" s="19"/>
      <c r="U42" s="19"/>
      <c r="V42" s="19"/>
      <c r="W42" s="19">
        <v>0</v>
      </c>
      <c r="X42" s="19">
        <v>0</v>
      </c>
      <c r="Y42" s="19">
        <v>0</v>
      </c>
      <c r="Z42" s="19">
        <v>0</v>
      </c>
      <c r="AA42" s="19">
        <v>2.1069999999999999E-3</v>
      </c>
      <c r="AB42" s="19">
        <v>3.075E-3</v>
      </c>
      <c r="AC42" s="22">
        <v>1.31E-3</v>
      </c>
      <c r="AD42" s="617"/>
      <c r="AE42" s="181"/>
    </row>
    <row r="43" spans="2:33" x14ac:dyDescent="0.35">
      <c r="B43" s="68" t="s">
        <v>67</v>
      </c>
      <c r="C43" s="97" t="s">
        <v>44</v>
      </c>
      <c r="D43" s="100">
        <v>0.4682795698924731</v>
      </c>
      <c r="E43" s="100">
        <v>0.61747787610619476</v>
      </c>
      <c r="F43" s="100">
        <v>0.65691056910569112</v>
      </c>
      <c r="G43" s="100">
        <v>0.39837605633802819</v>
      </c>
      <c r="H43" s="100">
        <v>0.50869530516431927</v>
      </c>
      <c r="I43" s="100">
        <v>0.53714677207651085</v>
      </c>
      <c r="J43" s="101">
        <v>0.6306401381466169</v>
      </c>
      <c r="K43" s="100">
        <v>0.35040000000000004</v>
      </c>
      <c r="L43" s="100">
        <v>0.39804882629107985</v>
      </c>
      <c r="M43" s="100">
        <v>0.41079061032863851</v>
      </c>
      <c r="N43" s="100">
        <v>0.43426478873239438</v>
      </c>
      <c r="O43" s="100">
        <v>0.43141830985915497</v>
      </c>
      <c r="P43" s="100">
        <v>0.51631032863849768</v>
      </c>
      <c r="Q43" s="100">
        <v>0.53940187793427241</v>
      </c>
      <c r="R43" s="100">
        <v>0.54765070422535189</v>
      </c>
      <c r="S43" s="100">
        <v>0.50742100938967138</v>
      </c>
      <c r="T43" s="100">
        <v>0.56412199189327217</v>
      </c>
      <c r="U43" s="100">
        <v>0.56136882847163216</v>
      </c>
      <c r="V43" s="100">
        <v>0.5151572285837871</v>
      </c>
      <c r="W43" s="100">
        <v>0.55376771055031915</v>
      </c>
      <c r="X43" s="100">
        <v>0.65674901683977005</v>
      </c>
      <c r="Y43" s="100">
        <v>0.68027397398406775</v>
      </c>
      <c r="Z43" s="100">
        <v>0.63456186346677412</v>
      </c>
      <c r="AA43" s="100">
        <v>0.57290232587612222</v>
      </c>
      <c r="AB43" s="100">
        <v>0.64391715926363779</v>
      </c>
      <c r="AC43" s="101">
        <v>0.68100540357987172</v>
      </c>
      <c r="AD43" s="619"/>
    </row>
    <row r="44" spans="2:33" x14ac:dyDescent="0.35">
      <c r="B44" s="58" t="s">
        <v>60</v>
      </c>
      <c r="C44" s="59" t="s">
        <v>44</v>
      </c>
      <c r="D44" s="23">
        <v>0.4682795698924731</v>
      </c>
      <c r="E44" s="23">
        <v>0.61747787610619476</v>
      </c>
      <c r="F44" s="23">
        <v>0.65691056910569112</v>
      </c>
      <c r="G44" s="23">
        <v>0.39837605633802819</v>
      </c>
      <c r="H44" s="23">
        <v>0.50606514084507048</v>
      </c>
      <c r="I44" s="23">
        <v>0.5351141725352111</v>
      </c>
      <c r="J44" s="27">
        <v>0.63731296948356808</v>
      </c>
      <c r="K44" s="23">
        <v>0.35040000000000004</v>
      </c>
      <c r="L44" s="23">
        <v>0.39804882629107985</v>
      </c>
      <c r="M44" s="23">
        <v>0.41079061032863851</v>
      </c>
      <c r="N44" s="23">
        <v>0.43426478873239438</v>
      </c>
      <c r="O44" s="23">
        <v>0.43141830985915497</v>
      </c>
      <c r="P44" s="23">
        <v>0.51631032863849768</v>
      </c>
      <c r="Q44" s="23">
        <v>0.53711596244131465</v>
      </c>
      <c r="R44" s="23">
        <v>0.5394159624413144</v>
      </c>
      <c r="S44" s="23">
        <v>0.50008532863849775</v>
      </c>
      <c r="T44" s="23">
        <v>0.55462453051643201</v>
      </c>
      <c r="U44" s="23">
        <v>0.56900798122065721</v>
      </c>
      <c r="V44" s="23">
        <v>0.51673884976525797</v>
      </c>
      <c r="W44" s="23">
        <v>0.56620774647887329</v>
      </c>
      <c r="X44" s="23">
        <v>0.65370375586854468</v>
      </c>
      <c r="Y44" s="23">
        <v>0.69261607981220663</v>
      </c>
      <c r="Z44" s="23">
        <v>0.63672429577464784</v>
      </c>
      <c r="AA44" s="23">
        <v>0.56790203488372093</v>
      </c>
      <c r="AB44" s="23">
        <v>0.63158982558139531</v>
      </c>
      <c r="AC44" s="27">
        <v>0.6706550387596899</v>
      </c>
      <c r="AD44" s="619"/>
    </row>
    <row r="45" spans="2:33" x14ac:dyDescent="0.35">
      <c r="B45" s="58" t="s">
        <v>61</v>
      </c>
      <c r="C45" s="59" t="s">
        <v>44</v>
      </c>
      <c r="D45" s="19">
        <v>0</v>
      </c>
      <c r="E45" s="19">
        <v>0</v>
      </c>
      <c r="F45" s="19">
        <v>0</v>
      </c>
      <c r="G45" s="19">
        <v>0</v>
      </c>
      <c r="H45" s="19">
        <v>0</v>
      </c>
      <c r="I45" s="19">
        <v>0</v>
      </c>
      <c r="J45" s="27">
        <v>0.85315333333333343</v>
      </c>
      <c r="K45" s="19">
        <v>0</v>
      </c>
      <c r="L45" s="19">
        <v>0</v>
      </c>
      <c r="M45" s="19">
        <v>0</v>
      </c>
      <c r="N45" s="19">
        <v>0</v>
      </c>
      <c r="O45" s="19">
        <v>0</v>
      </c>
      <c r="P45" s="19">
        <v>0</v>
      </c>
      <c r="Q45" s="19">
        <v>0</v>
      </c>
      <c r="R45" s="19">
        <v>0</v>
      </c>
      <c r="S45" s="19">
        <v>0</v>
      </c>
      <c r="T45" s="24">
        <v>0</v>
      </c>
      <c r="U45" s="24">
        <v>0</v>
      </c>
      <c r="V45" s="24">
        <v>0</v>
      </c>
      <c r="W45" s="23">
        <v>0.71170666666666671</v>
      </c>
      <c r="X45" s="23">
        <v>0.85704000000000002</v>
      </c>
      <c r="Y45" s="23">
        <v>0.89824000000000004</v>
      </c>
      <c r="Z45" s="23">
        <v>0.94562666666666673</v>
      </c>
      <c r="AA45" s="23">
        <f>AA39/AA33</f>
        <v>0.94608000000000014</v>
      </c>
      <c r="AB45" s="23">
        <f>AB39/AB33</f>
        <v>0.80384</v>
      </c>
      <c r="AC45" s="27">
        <v>1.1523947368421052</v>
      </c>
      <c r="AD45" s="619"/>
    </row>
    <row r="46" spans="2:33" x14ac:dyDescent="0.35">
      <c r="B46" s="58" t="s">
        <v>62</v>
      </c>
      <c r="C46" s="59" t="s">
        <v>44</v>
      </c>
      <c r="D46" s="19">
        <v>0</v>
      </c>
      <c r="E46" s="19">
        <v>0</v>
      </c>
      <c r="F46" s="19">
        <v>0</v>
      </c>
      <c r="G46" s="19">
        <v>0</v>
      </c>
      <c r="H46" s="19">
        <v>0</v>
      </c>
      <c r="I46" s="23">
        <v>0.7056094459944201</v>
      </c>
      <c r="J46" s="27">
        <v>0.55095346153846159</v>
      </c>
      <c r="K46" s="19">
        <v>0</v>
      </c>
      <c r="L46" s="19">
        <v>0</v>
      </c>
      <c r="M46" s="19">
        <v>0</v>
      </c>
      <c r="N46" s="19">
        <v>0</v>
      </c>
      <c r="O46" s="19">
        <v>0</v>
      </c>
      <c r="P46" s="19">
        <v>0</v>
      </c>
      <c r="Q46" s="19">
        <v>0</v>
      </c>
      <c r="R46" s="19">
        <v>0</v>
      </c>
      <c r="S46" s="19">
        <v>0</v>
      </c>
      <c r="T46" s="23">
        <v>0.68850854700854691</v>
      </c>
      <c r="U46" s="23">
        <v>0.71940401337792648</v>
      </c>
      <c r="V46" s="23">
        <v>0.69348779264214044</v>
      </c>
      <c r="W46" s="23">
        <v>0.59122461538461546</v>
      </c>
      <c r="X46" s="23">
        <v>0.57372307692307689</v>
      </c>
      <c r="Y46" s="23">
        <v>0.50466461538461538</v>
      </c>
      <c r="Z46" s="23">
        <v>0.53420153846153851</v>
      </c>
      <c r="AA46" s="23">
        <v>0.69860923076923076</v>
      </c>
      <c r="AB46" s="23">
        <v>0.56333866666666665</v>
      </c>
      <c r="AC46" s="27">
        <v>0.63875733333333329</v>
      </c>
      <c r="AD46" s="619"/>
    </row>
    <row r="47" spans="2:33" x14ac:dyDescent="0.35">
      <c r="B47" s="58" t="s">
        <v>63</v>
      </c>
      <c r="C47" s="59" t="s">
        <v>44</v>
      </c>
      <c r="D47" s="19">
        <v>0</v>
      </c>
      <c r="E47" s="19">
        <v>0</v>
      </c>
      <c r="F47" s="19">
        <v>0</v>
      </c>
      <c r="G47" s="19">
        <v>0</v>
      </c>
      <c r="H47" s="19">
        <v>0</v>
      </c>
      <c r="I47" s="23">
        <v>0.10954661791590493</v>
      </c>
      <c r="J47" s="27">
        <v>0.57837296834901619</v>
      </c>
      <c r="K47" s="19">
        <v>0</v>
      </c>
      <c r="L47" s="19">
        <v>0</v>
      </c>
      <c r="M47" s="19">
        <v>0</v>
      </c>
      <c r="N47" s="19">
        <v>0</v>
      </c>
      <c r="O47" s="19">
        <v>0</v>
      </c>
      <c r="P47" s="19">
        <v>0</v>
      </c>
      <c r="Q47" s="19">
        <v>0</v>
      </c>
      <c r="R47" s="19">
        <v>0</v>
      </c>
      <c r="S47" s="19">
        <v>0</v>
      </c>
      <c r="T47" s="24">
        <v>0</v>
      </c>
      <c r="U47" s="23">
        <v>0.10900182815356489</v>
      </c>
      <c r="V47" s="23">
        <v>0.11009140767824496</v>
      </c>
      <c r="W47" s="23">
        <v>0.27218281535648992</v>
      </c>
      <c r="X47" s="23">
        <v>0.74028140703517598</v>
      </c>
      <c r="Y47" s="23">
        <v>0.64056951423785591</v>
      </c>
      <c r="Z47" s="23">
        <v>0.63481407035175885</v>
      </c>
      <c r="AA47" s="23">
        <v>0.70183584589614745</v>
      </c>
      <c r="AB47" s="23">
        <v>0.92442211055276391</v>
      </c>
      <c r="AC47" s="27">
        <v>0.81272361809045235</v>
      </c>
      <c r="AD47" s="619"/>
    </row>
    <row r="48" spans="2:33" x14ac:dyDescent="0.35">
      <c r="B48" s="58" t="s">
        <v>185</v>
      </c>
      <c r="C48" s="59" t="s">
        <v>44</v>
      </c>
      <c r="D48" s="19"/>
      <c r="E48" s="19"/>
      <c r="F48" s="19">
        <v>0</v>
      </c>
      <c r="G48" s="19">
        <v>0</v>
      </c>
      <c r="H48" s="19">
        <v>0</v>
      </c>
      <c r="I48" s="19">
        <v>0</v>
      </c>
      <c r="J48" s="22">
        <v>0</v>
      </c>
      <c r="K48" s="19">
        <v>0</v>
      </c>
      <c r="L48" s="19">
        <v>0</v>
      </c>
      <c r="M48" s="19">
        <v>0</v>
      </c>
      <c r="N48" s="19">
        <v>0</v>
      </c>
      <c r="O48" s="19">
        <v>0</v>
      </c>
      <c r="P48" s="19">
        <v>0</v>
      </c>
      <c r="Q48" s="19">
        <v>0</v>
      </c>
      <c r="R48" s="19">
        <v>0</v>
      </c>
      <c r="S48" s="19">
        <v>0</v>
      </c>
      <c r="T48" s="24">
        <v>0</v>
      </c>
      <c r="U48" s="24">
        <v>0</v>
      </c>
      <c r="V48" s="24">
        <v>0</v>
      </c>
      <c r="W48" s="24">
        <v>0</v>
      </c>
      <c r="X48" s="24">
        <v>0</v>
      </c>
      <c r="Y48" s="24">
        <v>0</v>
      </c>
      <c r="Z48" s="24">
        <v>0</v>
      </c>
      <c r="AA48" s="215">
        <v>3.0452377511201039E-4</v>
      </c>
      <c r="AB48" s="215">
        <v>4.9199999999999999E-3</v>
      </c>
      <c r="AC48" s="22">
        <v>0.20959999999999998</v>
      </c>
      <c r="AD48" s="619"/>
    </row>
    <row r="49" spans="2:30" x14ac:dyDescent="0.35">
      <c r="B49" s="68" t="s">
        <v>68</v>
      </c>
      <c r="C49" s="97" t="s">
        <v>69</v>
      </c>
      <c r="D49" s="102">
        <v>143.15299999999999</v>
      </c>
      <c r="E49" s="102">
        <v>150.11199999999999</v>
      </c>
      <c r="F49" s="102">
        <v>132.06200000000001</v>
      </c>
      <c r="G49" s="102">
        <v>77.223192999999995</v>
      </c>
      <c r="H49" s="102">
        <v>165.452</v>
      </c>
      <c r="I49" s="102">
        <v>777.3309999999999</v>
      </c>
      <c r="J49" s="148">
        <v>1426.6579999999999</v>
      </c>
      <c r="K49" s="103">
        <v>20.395</v>
      </c>
      <c r="L49" s="103">
        <v>21.233000000000001</v>
      </c>
      <c r="M49" s="103">
        <v>13.388999999999999</v>
      </c>
      <c r="N49" s="103">
        <v>22.206192999999999</v>
      </c>
      <c r="O49" s="103">
        <v>43.978999999999999</v>
      </c>
      <c r="P49" s="103">
        <v>37.576000000000001</v>
      </c>
      <c r="Q49" s="103">
        <v>41.588000000000001</v>
      </c>
      <c r="R49" s="103">
        <v>42.308999999999997</v>
      </c>
      <c r="S49" s="103">
        <v>57.970999999999997</v>
      </c>
      <c r="T49" s="103">
        <v>61.69</v>
      </c>
      <c r="U49" s="103">
        <v>312.28899999999999</v>
      </c>
      <c r="V49" s="103">
        <v>345.38099999999997</v>
      </c>
      <c r="W49" s="105">
        <v>307.423</v>
      </c>
      <c r="X49" s="105">
        <v>383.81700000000001</v>
      </c>
      <c r="Y49" s="105">
        <v>317.55700000000002</v>
      </c>
      <c r="Z49" s="105">
        <v>417.86099999999999</v>
      </c>
      <c r="AA49" s="105">
        <v>355.60399999999998</v>
      </c>
      <c r="AB49" s="105">
        <v>398.339</v>
      </c>
      <c r="AC49" s="148">
        <v>12.849</v>
      </c>
      <c r="AD49" s="620"/>
    </row>
    <row r="50" spans="2:30" x14ac:dyDescent="0.35">
      <c r="B50" s="58" t="s">
        <v>60</v>
      </c>
      <c r="C50" s="59" t="s">
        <v>69</v>
      </c>
      <c r="D50" s="25">
        <v>143.15299999999999</v>
      </c>
      <c r="E50" s="25">
        <v>150.11199999999999</v>
      </c>
      <c r="F50" s="25">
        <v>132.06200000000001</v>
      </c>
      <c r="G50" s="25">
        <v>77.223192999999995</v>
      </c>
      <c r="H50" s="25">
        <v>165.452</v>
      </c>
      <c r="I50" s="25">
        <v>245.44599999999991</v>
      </c>
      <c r="J50" s="149">
        <v>362.786</v>
      </c>
      <c r="K50" s="25">
        <v>20.395</v>
      </c>
      <c r="L50" s="25">
        <v>21.233000000000001</v>
      </c>
      <c r="M50" s="25">
        <v>13.388999999999999</v>
      </c>
      <c r="N50" s="25">
        <v>22.206192999999999</v>
      </c>
      <c r="O50" s="25">
        <v>43.978999999999999</v>
      </c>
      <c r="P50" s="25">
        <v>37.576000000000001</v>
      </c>
      <c r="Q50" s="25">
        <v>41.588000000000001</v>
      </c>
      <c r="R50" s="25">
        <v>42.308999999999997</v>
      </c>
      <c r="S50" s="25">
        <v>57.970999999999997</v>
      </c>
      <c r="T50" s="25">
        <v>61.69</v>
      </c>
      <c r="U50" s="25">
        <v>61.911000000000001</v>
      </c>
      <c r="V50" s="25">
        <v>63.873999999999967</v>
      </c>
      <c r="W50" s="25">
        <v>58.034999999999997</v>
      </c>
      <c r="X50" s="25">
        <v>102.509</v>
      </c>
      <c r="Y50" s="25">
        <v>94.497</v>
      </c>
      <c r="Z50" s="25">
        <v>107.745</v>
      </c>
      <c r="AA50" s="25">
        <v>66.686000000000007</v>
      </c>
      <c r="AB50" s="25">
        <v>90.59</v>
      </c>
      <c r="AC50" s="149">
        <v>7.6059999999999999</v>
      </c>
      <c r="AD50" s="620"/>
    </row>
    <row r="51" spans="2:30" x14ac:dyDescent="0.35">
      <c r="B51" s="58" t="s">
        <v>62</v>
      </c>
      <c r="C51" s="59" t="s">
        <v>69</v>
      </c>
      <c r="D51" s="25"/>
      <c r="E51" s="25"/>
      <c r="F51" s="25" t="s">
        <v>201</v>
      </c>
      <c r="G51" s="25" t="s">
        <v>201</v>
      </c>
      <c r="H51" s="25" t="s">
        <v>201</v>
      </c>
      <c r="I51" s="25" t="s">
        <v>201</v>
      </c>
      <c r="J51" s="149" t="s">
        <v>201</v>
      </c>
      <c r="K51" s="25"/>
      <c r="L51" s="25"/>
      <c r="M51" s="25"/>
      <c r="N51" s="25"/>
      <c r="O51" s="25"/>
      <c r="P51" s="25"/>
      <c r="Q51" s="25"/>
      <c r="R51" s="25"/>
      <c r="S51" s="25"/>
      <c r="T51" s="25"/>
      <c r="U51" s="25"/>
      <c r="V51" s="25"/>
      <c r="W51" s="25" t="s">
        <v>201</v>
      </c>
      <c r="X51" s="25" t="s">
        <v>201</v>
      </c>
      <c r="Y51" s="25" t="s">
        <v>201</v>
      </c>
      <c r="Z51" s="25" t="s">
        <v>201</v>
      </c>
      <c r="AA51" s="25">
        <v>0.93300000000000005</v>
      </c>
      <c r="AB51" s="25">
        <v>0.70599999999999996</v>
      </c>
      <c r="AC51" s="149">
        <v>1.677</v>
      </c>
      <c r="AD51" s="620"/>
    </row>
    <row r="52" spans="2:30" x14ac:dyDescent="0.35">
      <c r="B52" s="58" t="s">
        <v>70</v>
      </c>
      <c r="C52" s="59" t="s">
        <v>69</v>
      </c>
      <c r="D52" s="25">
        <v>0</v>
      </c>
      <c r="E52" s="25">
        <v>0</v>
      </c>
      <c r="F52" s="25" t="s">
        <v>201</v>
      </c>
      <c r="G52" s="25" t="s">
        <v>201</v>
      </c>
      <c r="H52" s="25" t="s">
        <v>201</v>
      </c>
      <c r="I52" s="25">
        <v>531.88499999999999</v>
      </c>
      <c r="J52" s="149">
        <v>1063.8720000000001</v>
      </c>
      <c r="K52" s="25">
        <v>0</v>
      </c>
      <c r="L52" s="25">
        <v>0</v>
      </c>
      <c r="M52" s="25">
        <v>0</v>
      </c>
      <c r="N52" s="25">
        <v>0</v>
      </c>
      <c r="O52" s="25">
        <v>0</v>
      </c>
      <c r="P52" s="25">
        <v>0</v>
      </c>
      <c r="Q52" s="25">
        <v>0</v>
      </c>
      <c r="R52" s="25">
        <v>0</v>
      </c>
      <c r="S52" s="25">
        <v>0</v>
      </c>
      <c r="T52" s="25">
        <v>0</v>
      </c>
      <c r="U52" s="25">
        <v>250.37799999999999</v>
      </c>
      <c r="V52" s="25">
        <v>281.50700000000001</v>
      </c>
      <c r="W52" s="25">
        <v>249.38800000000001</v>
      </c>
      <c r="X52" s="25">
        <v>281.30799999999999</v>
      </c>
      <c r="Y52" s="25">
        <v>223.06</v>
      </c>
      <c r="Z52" s="25">
        <v>310.11599999999999</v>
      </c>
      <c r="AA52" s="25">
        <v>287.44799999999998</v>
      </c>
      <c r="AB52" s="25">
        <v>305.43700000000001</v>
      </c>
      <c r="AC52" s="149">
        <v>0</v>
      </c>
      <c r="AD52" s="620"/>
    </row>
    <row r="53" spans="2:30" x14ac:dyDescent="0.35">
      <c r="B53" s="58" t="s">
        <v>185</v>
      </c>
      <c r="C53" s="59" t="s">
        <v>69</v>
      </c>
      <c r="D53" s="25"/>
      <c r="E53" s="25"/>
      <c r="F53" s="25" t="s">
        <v>201</v>
      </c>
      <c r="G53" s="25" t="s">
        <v>201</v>
      </c>
      <c r="H53" s="25" t="s">
        <v>201</v>
      </c>
      <c r="I53" s="25" t="s">
        <v>201</v>
      </c>
      <c r="J53" s="149" t="s">
        <v>201</v>
      </c>
      <c r="K53" s="25"/>
      <c r="L53" s="25"/>
      <c r="M53" s="25"/>
      <c r="N53" s="25"/>
      <c r="O53" s="25"/>
      <c r="P53" s="25"/>
      <c r="Q53" s="25"/>
      <c r="R53" s="25"/>
      <c r="S53" s="25"/>
      <c r="T53" s="25"/>
      <c r="U53" s="25"/>
      <c r="V53" s="25"/>
      <c r="W53" s="25" t="s">
        <v>201</v>
      </c>
      <c r="X53" s="25" t="s">
        <v>201</v>
      </c>
      <c r="Y53" s="25" t="s">
        <v>201</v>
      </c>
      <c r="Z53" s="25" t="s">
        <v>201</v>
      </c>
      <c r="AA53" s="25">
        <v>0.53700000000000003</v>
      </c>
      <c r="AB53" s="25">
        <v>1.6060000000000001</v>
      </c>
      <c r="AC53" s="149">
        <v>3.5659999999999998</v>
      </c>
      <c r="AD53" s="620"/>
    </row>
    <row r="54" spans="2:30" x14ac:dyDescent="0.35">
      <c r="B54" s="68" t="s">
        <v>71</v>
      </c>
      <c r="C54" s="104" t="s">
        <v>72</v>
      </c>
      <c r="D54" s="105">
        <v>366.86199999999997</v>
      </c>
      <c r="E54" s="105">
        <v>493.31</v>
      </c>
      <c r="F54" s="105">
        <v>253.755</v>
      </c>
      <c r="G54" s="105">
        <v>61.35</v>
      </c>
      <c r="H54" s="105">
        <v>236.99100000000001</v>
      </c>
      <c r="I54" s="105">
        <v>669.928</v>
      </c>
      <c r="J54" s="148">
        <v>523.779</v>
      </c>
      <c r="K54" s="105">
        <v>0</v>
      </c>
      <c r="L54" s="105">
        <v>0</v>
      </c>
      <c r="M54" s="105">
        <v>0</v>
      </c>
      <c r="N54" s="105">
        <v>61.35</v>
      </c>
      <c r="O54" s="105">
        <v>89.953000000000003</v>
      </c>
      <c r="P54" s="105">
        <v>26.244</v>
      </c>
      <c r="Q54" s="105">
        <v>0</v>
      </c>
      <c r="R54" s="105">
        <v>120.79400000000001</v>
      </c>
      <c r="S54" s="105">
        <v>414.476</v>
      </c>
      <c r="T54" s="105">
        <v>66.099999999999994</v>
      </c>
      <c r="U54" s="105">
        <v>1.823</v>
      </c>
      <c r="V54" s="105">
        <v>187.529</v>
      </c>
      <c r="W54" s="105">
        <v>379.80099999999999</v>
      </c>
      <c r="X54" s="105">
        <v>17.741</v>
      </c>
      <c r="Y54" s="105">
        <v>0.04</v>
      </c>
      <c r="Z54" s="105">
        <v>126.197</v>
      </c>
      <c r="AA54" s="105">
        <v>310.197</v>
      </c>
      <c r="AB54" s="105">
        <v>32.999000000000002</v>
      </c>
      <c r="AC54" s="148">
        <v>0</v>
      </c>
      <c r="AD54" s="617"/>
    </row>
    <row r="55" spans="2:30" x14ac:dyDescent="0.35">
      <c r="B55" s="62" t="s">
        <v>60</v>
      </c>
      <c r="C55" s="61" t="s">
        <v>72</v>
      </c>
      <c r="D55" s="25">
        <v>366.86199999999997</v>
      </c>
      <c r="E55" s="25">
        <v>493.31</v>
      </c>
      <c r="F55" s="25">
        <v>253.755</v>
      </c>
      <c r="G55" s="25">
        <v>61.35</v>
      </c>
      <c r="H55" s="25">
        <v>236.99100000000001</v>
      </c>
      <c r="I55" s="25">
        <v>596.72799999999995</v>
      </c>
      <c r="J55" s="149">
        <v>523.03399999999999</v>
      </c>
      <c r="K55" s="25">
        <v>0</v>
      </c>
      <c r="L55" s="25">
        <v>0</v>
      </c>
      <c r="M55" s="25">
        <v>0</v>
      </c>
      <c r="N55" s="25">
        <v>61.35</v>
      </c>
      <c r="O55" s="25">
        <v>89.953000000000003</v>
      </c>
      <c r="P55" s="25">
        <v>26.244</v>
      </c>
      <c r="Q55" s="25">
        <v>0</v>
      </c>
      <c r="R55" s="25">
        <v>120.79400000000001</v>
      </c>
      <c r="S55" s="25">
        <v>372.69799999999998</v>
      </c>
      <c r="T55" s="25">
        <v>42.206999999999987</v>
      </c>
      <c r="U55" s="25">
        <v>6.6613381477509392E-15</v>
      </c>
      <c r="V55" s="25">
        <v>181.82299999999998</v>
      </c>
      <c r="W55" s="25">
        <v>379.05599999999998</v>
      </c>
      <c r="X55" s="25">
        <v>17.741</v>
      </c>
      <c r="Y55" s="25">
        <v>0.04</v>
      </c>
      <c r="Z55" s="25">
        <v>126.197</v>
      </c>
      <c r="AA55" s="25">
        <v>303.5</v>
      </c>
      <c r="AB55" s="25">
        <v>19.966000000000001</v>
      </c>
      <c r="AC55" s="149">
        <v>0</v>
      </c>
      <c r="AD55" s="617"/>
    </row>
    <row r="56" spans="2:30" x14ac:dyDescent="0.35">
      <c r="B56" s="63" t="s">
        <v>73</v>
      </c>
      <c r="C56" s="76" t="s">
        <v>72</v>
      </c>
      <c r="D56" s="26">
        <v>0</v>
      </c>
      <c r="E56" s="26">
        <v>0</v>
      </c>
      <c r="F56" s="26">
        <v>0</v>
      </c>
      <c r="G56" s="26">
        <v>0</v>
      </c>
      <c r="H56" s="26">
        <v>0</v>
      </c>
      <c r="I56" s="26">
        <v>73.2</v>
      </c>
      <c r="J56" s="149">
        <v>0.745</v>
      </c>
      <c r="K56" s="25">
        <v>0</v>
      </c>
      <c r="L56" s="25">
        <v>0</v>
      </c>
      <c r="M56" s="25">
        <v>0</v>
      </c>
      <c r="N56" s="25">
        <v>0</v>
      </c>
      <c r="O56" s="25">
        <v>0</v>
      </c>
      <c r="P56" s="25">
        <v>0</v>
      </c>
      <c r="Q56" s="26">
        <v>0</v>
      </c>
      <c r="R56" s="26">
        <v>0</v>
      </c>
      <c r="S56" s="26">
        <v>41.777999999999999</v>
      </c>
      <c r="T56" s="26">
        <v>23.893000000000008</v>
      </c>
      <c r="U56" s="26">
        <v>1.8229999999999933</v>
      </c>
      <c r="V56" s="26">
        <v>5.7060000000000031</v>
      </c>
      <c r="W56" s="26">
        <v>0.745</v>
      </c>
      <c r="X56" s="26">
        <v>0</v>
      </c>
      <c r="Y56" s="26">
        <v>0</v>
      </c>
      <c r="Z56" s="26">
        <v>0</v>
      </c>
      <c r="AA56" s="26">
        <v>6.6970000000000001</v>
      </c>
      <c r="AB56" s="26">
        <v>13.032999999999999</v>
      </c>
      <c r="AC56" s="150">
        <v>0</v>
      </c>
      <c r="AD56" s="617"/>
    </row>
    <row r="57" spans="2:30" x14ac:dyDescent="0.35">
      <c r="B57" s="44"/>
      <c r="C57" s="44"/>
      <c r="D57" s="44"/>
      <c r="E57" s="44"/>
      <c r="F57" s="238"/>
      <c r="G57" s="238"/>
      <c r="H57" s="238"/>
      <c r="I57" s="238"/>
      <c r="J57" s="239"/>
      <c r="K57" s="238"/>
      <c r="L57" s="238"/>
      <c r="M57" s="238"/>
      <c r="N57" s="238"/>
      <c r="O57" s="238"/>
      <c r="P57" s="238"/>
      <c r="Q57" s="238"/>
      <c r="R57" s="238"/>
      <c r="S57" s="238"/>
      <c r="T57" s="238"/>
      <c r="U57" s="238"/>
      <c r="V57" s="238"/>
      <c r="W57" s="238"/>
      <c r="X57" s="238"/>
      <c r="Y57" s="238"/>
      <c r="Z57" s="238"/>
      <c r="AA57" s="238"/>
      <c r="AB57" s="238"/>
      <c r="AC57" s="247"/>
    </row>
    <row r="58" spans="2:30" ht="15.5" x14ac:dyDescent="0.35">
      <c r="B58" s="65" t="s">
        <v>177</v>
      </c>
      <c r="C58" s="66"/>
      <c r="D58" s="91" t="s">
        <v>2</v>
      </c>
      <c r="E58" s="91" t="s">
        <v>3</v>
      </c>
      <c r="F58" s="91" t="s">
        <v>4</v>
      </c>
      <c r="G58" s="91" t="s">
        <v>5</v>
      </c>
      <c r="H58" s="38" t="s">
        <v>6</v>
      </c>
      <c r="I58" s="84" t="s">
        <v>7</v>
      </c>
      <c r="J58" s="83" t="s">
        <v>178</v>
      </c>
      <c r="K58" s="84" t="s">
        <v>8</v>
      </c>
      <c r="L58" s="84" t="s">
        <v>9</v>
      </c>
      <c r="M58" s="84" t="s">
        <v>10</v>
      </c>
      <c r="N58" s="84" t="s">
        <v>11</v>
      </c>
      <c r="O58" s="84" t="s">
        <v>12</v>
      </c>
      <c r="P58" s="84" t="s">
        <v>13</v>
      </c>
      <c r="Q58" s="84" t="s">
        <v>14</v>
      </c>
      <c r="R58" s="38" t="s">
        <v>15</v>
      </c>
      <c r="S58" s="84" t="s">
        <v>16</v>
      </c>
      <c r="T58" s="84" t="s">
        <v>17</v>
      </c>
      <c r="U58" s="84" t="s">
        <v>18</v>
      </c>
      <c r="V58" s="84" t="s">
        <v>19</v>
      </c>
      <c r="W58" s="91" t="s">
        <v>20</v>
      </c>
      <c r="X58" s="91" t="s">
        <v>165</v>
      </c>
      <c r="Y58" s="91" t="s">
        <v>172</v>
      </c>
      <c r="Z58" s="91" t="s">
        <v>179</v>
      </c>
      <c r="AA58" s="91" t="s">
        <v>184</v>
      </c>
      <c r="AB58" s="91" t="s">
        <v>188</v>
      </c>
      <c r="AC58" s="363" t="s">
        <v>191</v>
      </c>
      <c r="AD58" s="189"/>
    </row>
    <row r="59" spans="2:30" ht="15.65" customHeight="1" x14ac:dyDescent="0.35">
      <c r="B59" s="48" t="s">
        <v>169</v>
      </c>
      <c r="C59" s="16" t="s">
        <v>22</v>
      </c>
      <c r="D59" s="25">
        <v>0</v>
      </c>
      <c r="E59" s="25">
        <v>0</v>
      </c>
      <c r="F59" s="1">
        <v>209.51890642000001</v>
      </c>
      <c r="G59" s="1">
        <v>196.40555762</v>
      </c>
      <c r="H59" s="1">
        <v>224.93987830999998</v>
      </c>
      <c r="I59" s="2">
        <v>240.95610900999998</v>
      </c>
      <c r="J59" s="230">
        <v>291.08989799</v>
      </c>
      <c r="K59" s="1">
        <v>46.945245700000001</v>
      </c>
      <c r="L59" s="1">
        <v>37.715694630000016</v>
      </c>
      <c r="M59" s="1">
        <v>53.758736399999997</v>
      </c>
      <c r="N59" s="1">
        <v>57.985880889999997</v>
      </c>
      <c r="O59" s="1">
        <v>48.123256439999999</v>
      </c>
      <c r="P59" s="1">
        <v>54.948590189999997</v>
      </c>
      <c r="Q59" s="1">
        <v>57.153959059999998</v>
      </c>
      <c r="R59" s="1">
        <v>64.71407262000001</v>
      </c>
      <c r="S59" s="2">
        <v>57.581287189999998</v>
      </c>
      <c r="T59" s="2">
        <v>57.723648799999999</v>
      </c>
      <c r="U59" s="2">
        <v>60.478161700000001</v>
      </c>
      <c r="V59" s="2">
        <v>65.173011319999986</v>
      </c>
      <c r="W59" s="2">
        <v>58.981621850000003</v>
      </c>
      <c r="X59" s="2">
        <v>69.961925219999998</v>
      </c>
      <c r="Y59" s="2">
        <v>90.232137919999985</v>
      </c>
      <c r="Z59" s="2">
        <v>71.914213000000004</v>
      </c>
      <c r="AA59" s="2">
        <v>74.107654999999994</v>
      </c>
      <c r="AB59" s="2">
        <v>84.260839000000004</v>
      </c>
      <c r="AC59" s="251">
        <v>87.207001000000005</v>
      </c>
      <c r="AD59" s="618"/>
    </row>
    <row r="60" spans="2:30" x14ac:dyDescent="0.35">
      <c r="B60" s="48" t="s">
        <v>170</v>
      </c>
      <c r="C60" s="16" t="s">
        <v>22</v>
      </c>
      <c r="D60" s="25">
        <v>0</v>
      </c>
      <c r="E60" s="25">
        <v>0</v>
      </c>
      <c r="F60" s="1">
        <v>137.76407771999999</v>
      </c>
      <c r="G60" s="1">
        <v>140.64350478</v>
      </c>
      <c r="H60" s="1">
        <v>156.19992306</v>
      </c>
      <c r="I60" s="2">
        <v>160.05556421</v>
      </c>
      <c r="J60" s="217">
        <v>152.4538105</v>
      </c>
      <c r="K60" s="1">
        <v>32.78328432</v>
      </c>
      <c r="L60" s="1">
        <v>32.783284850000001</v>
      </c>
      <c r="M60" s="1">
        <v>32.783285419999999</v>
      </c>
      <c r="N60" s="1">
        <v>42.293650190000001</v>
      </c>
      <c r="O60" s="1">
        <v>32.836587460000004</v>
      </c>
      <c r="P60" s="1">
        <v>32.836585939999999</v>
      </c>
      <c r="Q60" s="1">
        <v>38.825594119999998</v>
      </c>
      <c r="R60" s="1">
        <v>51.701155540000002</v>
      </c>
      <c r="S60" s="2">
        <v>40.452956729999997</v>
      </c>
      <c r="T60" s="2">
        <v>36.720663679999994</v>
      </c>
      <c r="U60" s="2">
        <v>42.987896239999998</v>
      </c>
      <c r="V60" s="2">
        <v>39.894047560000004</v>
      </c>
      <c r="W60" s="2">
        <v>38.076781159999996</v>
      </c>
      <c r="X60" s="2">
        <v>32.447637110000002</v>
      </c>
      <c r="Y60" s="2">
        <v>32.257650230000003</v>
      </c>
      <c r="Z60" s="2">
        <v>49.671742000000002</v>
      </c>
      <c r="AA60" s="2">
        <v>36.513792000000002</v>
      </c>
      <c r="AB60" s="2">
        <v>36.277199000000003</v>
      </c>
      <c r="AC60" s="251">
        <v>0</v>
      </c>
      <c r="AD60" s="618"/>
    </row>
    <row r="61" spans="2:30" x14ac:dyDescent="0.35">
      <c r="B61" s="48" t="s">
        <v>108</v>
      </c>
      <c r="C61" s="16" t="s">
        <v>22</v>
      </c>
      <c r="D61" s="25">
        <v>0</v>
      </c>
      <c r="E61" s="25">
        <v>0</v>
      </c>
      <c r="F61" s="1">
        <v>162.56043218999997</v>
      </c>
      <c r="G61" s="1">
        <v>125.04628694</v>
      </c>
      <c r="H61" s="1">
        <v>164.09360675000002</v>
      </c>
      <c r="I61" s="2">
        <v>160.79996293999997</v>
      </c>
      <c r="J61" s="217">
        <v>189.71148934999999</v>
      </c>
      <c r="K61" s="1">
        <v>33.879393780000001</v>
      </c>
      <c r="L61" s="1">
        <v>29.574105509999995</v>
      </c>
      <c r="M61" s="1">
        <v>32.827221690000002</v>
      </c>
      <c r="N61" s="1">
        <v>28.76556596</v>
      </c>
      <c r="O61" s="1">
        <v>39.592561959999998</v>
      </c>
      <c r="P61" s="1">
        <v>45.168089300000005</v>
      </c>
      <c r="Q61" s="1">
        <v>37.544317499999998</v>
      </c>
      <c r="R61" s="1">
        <v>41.788637990000005</v>
      </c>
      <c r="S61" s="2">
        <v>33.975155969999996</v>
      </c>
      <c r="T61" s="2">
        <v>41.207921129999995</v>
      </c>
      <c r="U61" s="2">
        <v>46.469217029999996</v>
      </c>
      <c r="V61" s="2">
        <v>39.147668809999985</v>
      </c>
      <c r="W61" s="2">
        <v>52.778594750000003</v>
      </c>
      <c r="X61" s="2">
        <v>47.368572439999987</v>
      </c>
      <c r="Y61" s="2">
        <v>47.142729160000016</v>
      </c>
      <c r="Z61" s="2">
        <v>42.421593000000001</v>
      </c>
      <c r="AA61" s="2">
        <v>60.172055999999998</v>
      </c>
      <c r="AB61" s="2">
        <v>49.266942999999998</v>
      </c>
      <c r="AC61" s="251">
        <v>39.326782000000001</v>
      </c>
      <c r="AD61" s="618"/>
    </row>
    <row r="62" spans="2:30" x14ac:dyDescent="0.35">
      <c r="B62" s="48" t="s">
        <v>171</v>
      </c>
      <c r="C62" s="16" t="s">
        <v>22</v>
      </c>
      <c r="D62" s="25">
        <v>0</v>
      </c>
      <c r="E62" s="25">
        <v>0</v>
      </c>
      <c r="F62" s="25">
        <v>0</v>
      </c>
      <c r="G62" s="25">
        <v>0</v>
      </c>
      <c r="H62" s="25">
        <v>0</v>
      </c>
      <c r="I62" s="2">
        <v>113.45410003912173</v>
      </c>
      <c r="J62" s="217">
        <v>264.21361448122684</v>
      </c>
      <c r="K62" s="25">
        <v>0</v>
      </c>
      <c r="L62" s="25">
        <v>0</v>
      </c>
      <c r="M62" s="25">
        <v>0</v>
      </c>
      <c r="N62" s="25">
        <v>0</v>
      </c>
      <c r="O62" s="25">
        <v>0</v>
      </c>
      <c r="P62" s="25">
        <v>0</v>
      </c>
      <c r="Q62" s="25">
        <v>0</v>
      </c>
      <c r="R62" s="25">
        <v>0</v>
      </c>
      <c r="S62" s="25">
        <v>0</v>
      </c>
      <c r="T62" s="2">
        <v>4.2747573195507069</v>
      </c>
      <c r="U62" s="2">
        <v>54.120640107655596</v>
      </c>
      <c r="V62" s="2">
        <v>55.058702611915415</v>
      </c>
      <c r="W62" s="2">
        <v>47.679571164526898</v>
      </c>
      <c r="X62" s="2">
        <v>69.114026349999989</v>
      </c>
      <c r="Y62" s="2">
        <v>79.344170379999994</v>
      </c>
      <c r="Z62" s="2">
        <v>68.075846586699996</v>
      </c>
      <c r="AA62" s="2">
        <v>96.711222000000006</v>
      </c>
      <c r="AB62" s="2">
        <v>101.72662138</v>
      </c>
      <c r="AC62" s="251">
        <v>118.73661718865111</v>
      </c>
      <c r="AD62" s="618"/>
    </row>
    <row r="63" spans="2:30" x14ac:dyDescent="0.35">
      <c r="B63" s="48" t="s">
        <v>109</v>
      </c>
      <c r="C63" s="16" t="s">
        <v>22</v>
      </c>
      <c r="D63" s="25">
        <v>0</v>
      </c>
      <c r="E63" s="25">
        <v>0</v>
      </c>
      <c r="F63" s="1">
        <v>328.86929789999988</v>
      </c>
      <c r="G63" s="1">
        <v>464.76005934999984</v>
      </c>
      <c r="H63" s="1">
        <v>377.97049475000006</v>
      </c>
      <c r="I63" s="2">
        <v>479.76563159278089</v>
      </c>
      <c r="J63" s="217">
        <v>798.98201457157609</v>
      </c>
      <c r="K63" s="1">
        <v>104.25761184000002</v>
      </c>
      <c r="L63" s="1">
        <v>148.23454990000005</v>
      </c>
      <c r="M63" s="1">
        <v>128.66852702999998</v>
      </c>
      <c r="N63" s="1">
        <v>83.599370579999984</v>
      </c>
      <c r="O63" s="1">
        <v>83.838918039999967</v>
      </c>
      <c r="P63" s="1">
        <v>74.785138860000004</v>
      </c>
      <c r="Q63" s="1">
        <v>100.8908009</v>
      </c>
      <c r="R63" s="1">
        <v>118.45563695000008</v>
      </c>
      <c r="S63" s="2">
        <v>90.559492089999949</v>
      </c>
      <c r="T63" s="2">
        <v>102.35708442999997</v>
      </c>
      <c r="U63" s="2">
        <v>150.20776290621657</v>
      </c>
      <c r="V63" s="2">
        <v>136.64129216656443</v>
      </c>
      <c r="W63" s="2">
        <v>194.53308378119613</v>
      </c>
      <c r="X63" s="2">
        <v>191.03398247000004</v>
      </c>
      <c r="Y63" s="2">
        <v>212.63206645</v>
      </c>
      <c r="Z63" s="2">
        <v>200.78288187037992</v>
      </c>
      <c r="AA63" s="2">
        <v>243.838809</v>
      </c>
      <c r="AB63" s="2">
        <v>242.39255301</v>
      </c>
      <c r="AC63" s="251">
        <v>311.77170983720646</v>
      </c>
      <c r="AD63" s="618"/>
    </row>
    <row r="64" spans="2:30" x14ac:dyDescent="0.35">
      <c r="B64" s="48" t="s">
        <v>202</v>
      </c>
      <c r="C64" s="16" t="s">
        <v>22</v>
      </c>
      <c r="D64" s="25">
        <v>0</v>
      </c>
      <c r="E64" s="25">
        <v>0</v>
      </c>
      <c r="F64" s="1">
        <v>49.295687350000009</v>
      </c>
      <c r="G64" s="1">
        <v>32.488692739999998</v>
      </c>
      <c r="H64" s="1">
        <v>65.377849040000001</v>
      </c>
      <c r="I64" s="2">
        <v>204.96286186023553</v>
      </c>
      <c r="J64" s="217">
        <v>363.79350196053008</v>
      </c>
      <c r="K64" s="1">
        <v>7.7221047500000024</v>
      </c>
      <c r="L64" s="1">
        <v>8.0587664000000014</v>
      </c>
      <c r="M64" s="1">
        <v>7.5488247700000004</v>
      </c>
      <c r="N64" s="1">
        <v>9.1589968200000005</v>
      </c>
      <c r="O64" s="1">
        <v>15.452936779999998</v>
      </c>
      <c r="P64" s="1">
        <v>16.051954009999999</v>
      </c>
      <c r="Q64" s="1">
        <v>17.482128759999998</v>
      </c>
      <c r="R64" s="1">
        <v>16.390829489999998</v>
      </c>
      <c r="S64" s="2">
        <v>22.350711269999991</v>
      </c>
      <c r="T64" s="2">
        <v>20.342227380000004</v>
      </c>
      <c r="U64" s="2">
        <v>76.27296409181541</v>
      </c>
      <c r="V64" s="2">
        <v>85.996959118420136</v>
      </c>
      <c r="W64" s="2">
        <v>83.008744967630093</v>
      </c>
      <c r="X64" s="2">
        <v>99.673364409999991</v>
      </c>
      <c r="Y64" s="2">
        <v>80.670762660000008</v>
      </c>
      <c r="Z64" s="2">
        <v>100.44062992290002</v>
      </c>
      <c r="AA64" s="2">
        <v>78.991983000000005</v>
      </c>
      <c r="AB64" s="2">
        <v>98.132571620000007</v>
      </c>
      <c r="AC64" s="251">
        <v>25.351282974142453</v>
      </c>
      <c r="AD64" s="618"/>
    </row>
    <row r="65" spans="2:30" x14ac:dyDescent="0.35">
      <c r="B65" s="48" t="s">
        <v>110</v>
      </c>
      <c r="C65" s="16" t="s">
        <v>22</v>
      </c>
      <c r="D65" s="25">
        <v>0</v>
      </c>
      <c r="E65" s="25">
        <v>0</v>
      </c>
      <c r="F65" s="1">
        <v>16.139439060000001</v>
      </c>
      <c r="G65" s="1">
        <v>23.860588580000002</v>
      </c>
      <c r="H65" s="1">
        <v>30.221205219999995</v>
      </c>
      <c r="I65" s="2">
        <v>37.683048980000002</v>
      </c>
      <c r="J65" s="217">
        <v>37.255434200000003</v>
      </c>
      <c r="K65" s="1">
        <v>6.1753006099999999</v>
      </c>
      <c r="L65" s="1">
        <v>5.7117998499999993</v>
      </c>
      <c r="M65" s="1">
        <v>4.6897754200000001</v>
      </c>
      <c r="N65" s="1">
        <v>7.2837126999999988</v>
      </c>
      <c r="O65" s="1">
        <v>11.861843469999998</v>
      </c>
      <c r="P65" s="1">
        <v>5.4785261600000004</v>
      </c>
      <c r="Q65" s="1">
        <v>4.1637166299999997</v>
      </c>
      <c r="R65" s="1">
        <v>8.7171189599999988</v>
      </c>
      <c r="S65" s="2">
        <v>22.974303610000003</v>
      </c>
      <c r="T65" s="2">
        <v>4.3520373400000008</v>
      </c>
      <c r="U65" s="2">
        <v>2.33188905</v>
      </c>
      <c r="V65" s="2">
        <v>8.0248189800000009</v>
      </c>
      <c r="W65" s="2">
        <v>23.771328700000005</v>
      </c>
      <c r="X65" s="2">
        <v>2.6264919799999999</v>
      </c>
      <c r="Y65" s="2">
        <v>1.83308052</v>
      </c>
      <c r="Z65" s="2">
        <v>9.0245329999999999</v>
      </c>
      <c r="AA65" s="2">
        <v>18.747810999999999</v>
      </c>
      <c r="AB65" s="2">
        <v>3.948839</v>
      </c>
      <c r="AC65" s="251">
        <v>0</v>
      </c>
      <c r="AD65" s="618"/>
    </row>
    <row r="66" spans="2:30" x14ac:dyDescent="0.35">
      <c r="B66" s="48" t="s">
        <v>200</v>
      </c>
      <c r="C66" s="16" t="s">
        <v>22</v>
      </c>
      <c r="D66" s="25"/>
      <c r="E66" s="25"/>
      <c r="F66" s="1" t="s">
        <v>201</v>
      </c>
      <c r="G66" s="1" t="s">
        <v>201</v>
      </c>
      <c r="H66" s="1" t="s">
        <v>201</v>
      </c>
      <c r="I66" s="1" t="s">
        <v>201</v>
      </c>
      <c r="J66" s="233" t="s">
        <v>201</v>
      </c>
      <c r="K66" s="1" t="s">
        <v>201</v>
      </c>
      <c r="L66" s="1" t="s">
        <v>201</v>
      </c>
      <c r="M66" s="1" t="s">
        <v>201</v>
      </c>
      <c r="N66" s="1" t="s">
        <v>201</v>
      </c>
      <c r="O66" s="1" t="s">
        <v>201</v>
      </c>
      <c r="P66" s="1" t="s">
        <v>201</v>
      </c>
      <c r="Q66" s="1" t="s">
        <v>201</v>
      </c>
      <c r="R66" s="1" t="s">
        <v>201</v>
      </c>
      <c r="S66" s="1" t="s">
        <v>201</v>
      </c>
      <c r="T66" s="1" t="s">
        <v>201</v>
      </c>
      <c r="U66" s="1" t="s">
        <v>201</v>
      </c>
      <c r="V66" s="1" t="s">
        <v>201</v>
      </c>
      <c r="W66" s="1" t="s">
        <v>201</v>
      </c>
      <c r="X66" s="1" t="s">
        <v>201</v>
      </c>
      <c r="Y66" s="1" t="s">
        <v>201</v>
      </c>
      <c r="Z66" s="1" t="s">
        <v>201</v>
      </c>
      <c r="AA66" s="2">
        <v>57.506</v>
      </c>
      <c r="AB66" s="2">
        <v>74.036906000000002</v>
      </c>
      <c r="AC66" s="251">
        <v>103.84414700000001</v>
      </c>
      <c r="AD66" s="618"/>
    </row>
    <row r="67" spans="2:30" x14ac:dyDescent="0.35">
      <c r="B67" s="52" t="s">
        <v>111</v>
      </c>
      <c r="C67" s="67" t="s">
        <v>22</v>
      </c>
      <c r="D67" s="26">
        <v>0</v>
      </c>
      <c r="E67" s="26">
        <v>0</v>
      </c>
      <c r="F67" s="252">
        <v>47.852848870000003</v>
      </c>
      <c r="G67" s="252">
        <v>79.603424670000621</v>
      </c>
      <c r="H67" s="252">
        <v>116.56179465999992</v>
      </c>
      <c r="I67" s="234">
        <v>194.75391512786172</v>
      </c>
      <c r="J67" s="217">
        <v>265.56423646666588</v>
      </c>
      <c r="K67" s="252">
        <v>17.96705900000002</v>
      </c>
      <c r="L67" s="252">
        <v>14.303798859999944</v>
      </c>
      <c r="M67" s="252">
        <v>18.940629269999992</v>
      </c>
      <c r="N67" s="252">
        <v>28.391536180000603</v>
      </c>
      <c r="O67" s="252">
        <v>20.988895850000024</v>
      </c>
      <c r="P67" s="252">
        <v>22.056415780000002</v>
      </c>
      <c r="Q67" s="234">
        <v>28.0424830299999</v>
      </c>
      <c r="R67" s="2">
        <v>45.473999999999997</v>
      </c>
      <c r="S67" s="2">
        <v>45.973220260000005</v>
      </c>
      <c r="T67" s="2">
        <v>39.942929610449291</v>
      </c>
      <c r="U67" s="2">
        <v>54.048699914312451</v>
      </c>
      <c r="V67" s="2">
        <v>54.789065343099985</v>
      </c>
      <c r="W67" s="2">
        <v>66.091032116646815</v>
      </c>
      <c r="X67" s="2">
        <v>50.421690300000037</v>
      </c>
      <c r="Y67" s="2">
        <v>59.026918430000002</v>
      </c>
      <c r="Z67" s="2">
        <v>90.024595620018999</v>
      </c>
      <c r="AA67" s="2">
        <v>36.776020000000003</v>
      </c>
      <c r="AB67" s="2">
        <v>45.592523</v>
      </c>
      <c r="AC67" s="251">
        <v>27</v>
      </c>
      <c r="AD67" s="618"/>
    </row>
    <row r="68" spans="2:30" x14ac:dyDescent="0.35">
      <c r="B68" s="72" t="s">
        <v>112</v>
      </c>
      <c r="C68" s="124" t="s">
        <v>22</v>
      </c>
      <c r="D68" s="69">
        <f t="shared" ref="D68:E68" si="6">SUM(D59:D67)</f>
        <v>0</v>
      </c>
      <c r="E68" s="70">
        <f t="shared" si="6"/>
        <v>0</v>
      </c>
      <c r="F68" s="253">
        <v>952.0006895099998</v>
      </c>
      <c r="G68" s="253">
        <v>1062.8081146800005</v>
      </c>
      <c r="H68" s="253">
        <v>1135.3647517899999</v>
      </c>
      <c r="I68" s="254">
        <v>1592.4311937599998</v>
      </c>
      <c r="J68" s="235">
        <v>2363.063999519999</v>
      </c>
      <c r="K68" s="253">
        <v>249.73000000000002</v>
      </c>
      <c r="L68" s="253">
        <v>276.38199999999995</v>
      </c>
      <c r="M68" s="253">
        <v>279.21699999999998</v>
      </c>
      <c r="N68" s="253">
        <v>257.47871332000062</v>
      </c>
      <c r="O68" s="253">
        <v>252.69499999999999</v>
      </c>
      <c r="P68" s="253">
        <v>251.32530024000002</v>
      </c>
      <c r="Q68" s="253">
        <v>284.10299999999989</v>
      </c>
      <c r="R68" s="253">
        <v>347.24145155000008</v>
      </c>
      <c r="S68" s="253">
        <v>313.86712711999991</v>
      </c>
      <c r="T68" s="253">
        <v>306.92126968999997</v>
      </c>
      <c r="U68" s="254">
        <v>486.91723104000005</v>
      </c>
      <c r="V68" s="254">
        <v>484.72556590999994</v>
      </c>
      <c r="W68" s="254">
        <v>564.92075848999991</v>
      </c>
      <c r="X68" s="254">
        <v>562.64769028000001</v>
      </c>
      <c r="Y68" s="254">
        <v>603.13951574999999</v>
      </c>
      <c r="Z68" s="254">
        <v>632.356034999999</v>
      </c>
      <c r="AA68" s="254">
        <v>703.36534799999993</v>
      </c>
      <c r="AB68" s="254">
        <v>735.63499501000013</v>
      </c>
      <c r="AC68" s="255">
        <v>713.23754000000008</v>
      </c>
    </row>
    <row r="70" spans="2:30" x14ac:dyDescent="0.35">
      <c r="B70" s="621" t="s">
        <v>209</v>
      </c>
      <c r="F70" s="256"/>
      <c r="G70" s="256"/>
      <c r="H70" s="256"/>
      <c r="I70" s="256"/>
      <c r="J70" s="256"/>
      <c r="AC70" s="256"/>
    </row>
    <row r="71" spans="2:30" x14ac:dyDescent="0.35">
      <c r="B71" s="621" t="s">
        <v>210</v>
      </c>
    </row>
  </sheetData>
  <mergeCells count="5">
    <mergeCell ref="AD25:AD42"/>
    <mergeCell ref="AD59:AD67"/>
    <mergeCell ref="AD43:AD48"/>
    <mergeCell ref="AD54:AD56"/>
    <mergeCell ref="AD49:AD53"/>
  </mergeCells>
  <conditionalFormatting sqref="D22:M22">
    <cfRule type="containsText" dxfId="3" priority="2" operator="containsText" text="False">
      <formula>NOT(ISERROR(SEARCH("False",D22)))</formula>
    </cfRule>
  </conditionalFormatting>
  <conditionalFormatting sqref="AC22">
    <cfRule type="containsText" dxfId="2" priority="1" operator="containsText" text="False">
      <formula>NOT(ISERROR(SEARCH("False",AC22)))</formula>
    </cfRule>
  </conditionalFormatting>
  <pageMargins left="0.7" right="0.7" top="0.75" bottom="0.75" header="0.3" footer="0.3"/>
  <pageSetup paperSize="9" orientation="portrait" r:id="rId1"/>
  <ignoredErrors>
    <ignoredError sqref="F4:AD23 F25:AD29 F24:AC24 F67:AD71 AA66:AD66 I52:AD52 K51:V51 AA51:AD51 F54:AD65 K53:V53 AA53:AD53 F49:AD50 I46:AD48 F34:AD35 F33:Z33 AC33:AD33 F40:AD41 F39:Z39 AC39:AD39 F31:AD32 K30:V30 AA30:AD30 F37:AD38 F36 K36:V36 AA36:AD36 F43:AD45 F42 AA42:AD42 K42:V4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9D6B4-CCF2-4330-AACA-95FF10F18812}">
  <sheetPr codeName="Sheet4"/>
  <dimension ref="A2:BC67"/>
  <sheetViews>
    <sheetView showGridLines="0" zoomScale="65" zoomScaleNormal="85" workbookViewId="0">
      <pane xSplit="3" ySplit="4" topLeftCell="F5" activePane="bottomRight" state="frozen"/>
      <selection pane="topRight" activeCell="D1" sqref="D1"/>
      <selection pane="bottomLeft" activeCell="A5" sqref="A5"/>
      <selection pane="bottomRight"/>
    </sheetView>
  </sheetViews>
  <sheetFormatPr defaultColWidth="8.7265625" defaultRowHeight="14.5" outlineLevelCol="1" x14ac:dyDescent="0.35"/>
  <cols>
    <col min="1" max="1" width="4.1796875" style="34" customWidth="1"/>
    <col min="2" max="2" width="45.7265625" style="34" bestFit="1" customWidth="1"/>
    <col min="3" max="3" width="15.81640625" style="34" customWidth="1"/>
    <col min="4" max="4" width="10.54296875" style="34" hidden="1" customWidth="1"/>
    <col min="5" max="5" width="1.6328125" style="34" hidden="1" customWidth="1"/>
    <col min="6" max="10" width="8.6328125" style="241" customWidth="1"/>
    <col min="11" max="22" width="8.6328125" style="241" hidden="1" customWidth="1" outlineLevel="1"/>
    <col min="23" max="23" width="11.453125" style="241" customWidth="1" collapsed="1"/>
    <col min="24" max="28" width="11.453125" style="241" customWidth="1"/>
    <col min="29" max="29" width="11.453125" style="34" customWidth="1"/>
    <col min="30" max="30" width="11.453125" style="257" customWidth="1"/>
    <col min="31" max="36" width="11.453125" customWidth="1"/>
    <col min="37" max="51" width="9.54296875" bestFit="1" customWidth="1"/>
  </cols>
  <sheetData>
    <row r="2" spans="2:55" ht="18.5" x14ac:dyDescent="0.45">
      <c r="B2" s="615" t="s">
        <v>182</v>
      </c>
    </row>
    <row r="4" spans="2:55" x14ac:dyDescent="0.35">
      <c r="B4" s="258" t="s">
        <v>176</v>
      </c>
      <c r="C4" s="259"/>
      <c r="D4" s="260" t="s">
        <v>2</v>
      </c>
      <c r="E4" s="261" t="s">
        <v>3</v>
      </c>
      <c r="F4" s="261" t="s">
        <v>4</v>
      </c>
      <c r="G4" s="261" t="s">
        <v>5</v>
      </c>
      <c r="H4" s="261" t="s">
        <v>6</v>
      </c>
      <c r="I4" s="261" t="s">
        <v>7</v>
      </c>
      <c r="J4" s="262" t="s">
        <v>178</v>
      </c>
      <c r="K4" s="263" t="s">
        <v>8</v>
      </c>
      <c r="L4" s="263" t="s">
        <v>9</v>
      </c>
      <c r="M4" s="263" t="s">
        <v>10</v>
      </c>
      <c r="N4" s="263" t="s">
        <v>11</v>
      </c>
      <c r="O4" s="263" t="s">
        <v>12</v>
      </c>
      <c r="P4" s="263" t="s">
        <v>13</v>
      </c>
      <c r="Q4" s="263" t="s">
        <v>14</v>
      </c>
      <c r="R4" s="263" t="s">
        <v>15</v>
      </c>
      <c r="S4" s="264" t="s">
        <v>16</v>
      </c>
      <c r="T4" s="264" t="s">
        <v>17</v>
      </c>
      <c r="U4" s="264" t="s">
        <v>18</v>
      </c>
      <c r="V4" s="264" t="s">
        <v>19</v>
      </c>
      <c r="W4" s="261" t="s">
        <v>20</v>
      </c>
      <c r="X4" s="261" t="s">
        <v>165</v>
      </c>
      <c r="Y4" s="261" t="s">
        <v>172</v>
      </c>
      <c r="Z4" s="261" t="s">
        <v>179</v>
      </c>
      <c r="AA4" s="261" t="s">
        <v>184</v>
      </c>
      <c r="AB4" s="261" t="s">
        <v>188</v>
      </c>
      <c r="AC4" s="370" t="s">
        <v>191</v>
      </c>
    </row>
    <row r="5" spans="2:55" x14ac:dyDescent="0.35">
      <c r="B5" s="265" t="s">
        <v>31</v>
      </c>
      <c r="C5" s="266" t="s">
        <v>22</v>
      </c>
      <c r="D5" s="267">
        <f>Group!D50</f>
        <v>0</v>
      </c>
      <c r="E5" s="268">
        <f>Group!E50</f>
        <v>0</v>
      </c>
      <c r="F5" s="269">
        <v>367.22500000000002</v>
      </c>
      <c r="G5" s="269">
        <v>606.64</v>
      </c>
      <c r="H5" s="269">
        <v>2140.5659999999998</v>
      </c>
      <c r="I5" s="269">
        <v>6289.7039999999997</v>
      </c>
      <c r="J5" s="270">
        <v>8060.0460000000012</v>
      </c>
      <c r="K5" s="271">
        <v>122.322</v>
      </c>
      <c r="L5" s="271">
        <v>127.84399999999999</v>
      </c>
      <c r="M5" s="271">
        <v>133.09900000000002</v>
      </c>
      <c r="N5" s="271">
        <v>223.38499999999988</v>
      </c>
      <c r="O5" s="271">
        <v>254.953</v>
      </c>
      <c r="P5" s="271">
        <v>377.09000000000003</v>
      </c>
      <c r="Q5" s="271">
        <v>671.4906304399999</v>
      </c>
      <c r="R5" s="271">
        <v>837.03236956000001</v>
      </c>
      <c r="S5" s="271">
        <v>915.11800000000005</v>
      </c>
      <c r="T5" s="271">
        <v>1160.1309999999999</v>
      </c>
      <c r="U5" s="271">
        <v>2442.6610000000001</v>
      </c>
      <c r="V5" s="271">
        <v>1771.7939999999999</v>
      </c>
      <c r="W5" s="271">
        <v>1731.4838569799999</v>
      </c>
      <c r="X5" s="271">
        <v>1994.0801430199999</v>
      </c>
      <c r="Y5" s="271">
        <v>2178.7840000000001</v>
      </c>
      <c r="Z5" s="269">
        <v>2155.6980000000012</v>
      </c>
      <c r="AA5" s="269">
        <v>2275.8220000000001</v>
      </c>
      <c r="AB5" s="269">
        <v>2359.7789999999995</v>
      </c>
      <c r="AC5" s="272">
        <v>3041.982</v>
      </c>
      <c r="AD5" s="273"/>
      <c r="AE5" s="180"/>
      <c r="AF5" s="180"/>
      <c r="AG5" s="180"/>
      <c r="AH5" s="180"/>
      <c r="AI5" s="180"/>
      <c r="AJ5" s="180"/>
      <c r="AK5" s="180"/>
      <c r="AL5" s="180"/>
      <c r="AM5" s="180"/>
      <c r="AN5" s="180"/>
      <c r="AO5" s="180"/>
      <c r="AP5" s="180"/>
      <c r="AQ5" s="180"/>
      <c r="AR5" s="180"/>
      <c r="AS5" s="180"/>
      <c r="AT5" s="180"/>
      <c r="AU5" s="180"/>
      <c r="AV5" s="180"/>
      <c r="AW5" s="180"/>
      <c r="AX5" s="180"/>
      <c r="AY5" s="180"/>
      <c r="AZ5" s="180"/>
      <c r="BA5" s="180"/>
      <c r="BB5" s="180"/>
      <c r="BC5" s="180"/>
    </row>
    <row r="6" spans="2:55" x14ac:dyDescent="0.35">
      <c r="B6" s="274" t="s">
        <v>32</v>
      </c>
      <c r="C6" s="275" t="s">
        <v>22</v>
      </c>
      <c r="D6" s="276">
        <f>Group!D77</f>
        <v>0</v>
      </c>
      <c r="E6" s="277">
        <f>Group!E77</f>
        <v>0</v>
      </c>
      <c r="F6" s="278">
        <v>172.89699999999999</v>
      </c>
      <c r="G6" s="278">
        <v>180.071</v>
      </c>
      <c r="H6" s="278">
        <v>625.21600000000001</v>
      </c>
      <c r="I6" s="278">
        <v>811.24300000000005</v>
      </c>
      <c r="J6" s="279">
        <v>1816.04</v>
      </c>
      <c r="K6" s="280">
        <v>35.225999999999999</v>
      </c>
      <c r="L6" s="280">
        <v>15.829000000000001</v>
      </c>
      <c r="M6" s="280">
        <v>22.973000000000006</v>
      </c>
      <c r="N6" s="280">
        <v>106.04299999999999</v>
      </c>
      <c r="O6" s="280">
        <v>111.43300000000001</v>
      </c>
      <c r="P6" s="280">
        <v>143.48399999999998</v>
      </c>
      <c r="Q6" s="280">
        <v>206.49100000000004</v>
      </c>
      <c r="R6" s="280">
        <v>163.80799999999999</v>
      </c>
      <c r="S6" s="280">
        <v>207.23</v>
      </c>
      <c r="T6" s="280">
        <v>220.69200000000004</v>
      </c>
      <c r="U6" s="280">
        <v>375.87400000000002</v>
      </c>
      <c r="V6" s="280">
        <v>7.4470000000000027</v>
      </c>
      <c r="W6" s="280">
        <v>355.22884821000002</v>
      </c>
      <c r="X6" s="280">
        <v>456.83715179000001</v>
      </c>
      <c r="Y6" s="280">
        <v>531.50900000000001</v>
      </c>
      <c r="Z6" s="281">
        <v>472.46499999999992</v>
      </c>
      <c r="AA6" s="281">
        <v>404.11</v>
      </c>
      <c r="AB6" s="281">
        <v>508.74699999999996</v>
      </c>
      <c r="AC6" s="282">
        <v>562.61900000000014</v>
      </c>
      <c r="AD6" s="273"/>
      <c r="AE6" s="180"/>
      <c r="AF6" s="180"/>
      <c r="AG6" s="180"/>
      <c r="AH6" s="180"/>
      <c r="AI6" s="180"/>
      <c r="AJ6" s="180"/>
      <c r="AK6" s="180"/>
      <c r="AL6" s="180"/>
      <c r="AM6" s="180"/>
      <c r="AN6" s="180"/>
      <c r="AO6" s="180"/>
      <c r="AP6" s="180"/>
      <c r="AQ6" s="180"/>
      <c r="AR6" s="180"/>
      <c r="AS6" s="180"/>
      <c r="AT6" s="180"/>
      <c r="AU6" s="180"/>
      <c r="AV6" s="180"/>
      <c r="AW6" s="180"/>
      <c r="AX6" s="180"/>
      <c r="AY6" s="180"/>
      <c r="AZ6" s="180"/>
      <c r="BA6" s="180"/>
      <c r="BB6" s="180"/>
      <c r="BC6" s="180"/>
    </row>
    <row r="7" spans="2:55" x14ac:dyDescent="0.35">
      <c r="B7" s="265" t="s">
        <v>33</v>
      </c>
      <c r="C7" s="266" t="s">
        <v>22</v>
      </c>
      <c r="D7" s="283">
        <f>Group!D86</f>
        <v>0</v>
      </c>
      <c r="E7" s="284">
        <f>Group!E86</f>
        <v>0</v>
      </c>
      <c r="F7" s="285">
        <v>168.55500000000001</v>
      </c>
      <c r="G7" s="285">
        <v>120.836</v>
      </c>
      <c r="H7" s="285">
        <v>647.79899999999998</v>
      </c>
      <c r="I7" s="285">
        <v>932.452</v>
      </c>
      <c r="J7" s="270">
        <v>2017.5409999999999</v>
      </c>
      <c r="K7" s="286">
        <v>24.808</v>
      </c>
      <c r="L7" s="286">
        <v>9.5760000000000005</v>
      </c>
      <c r="M7" s="286">
        <v>-6.9460000000000015</v>
      </c>
      <c r="N7" s="286">
        <v>93.397999999999996</v>
      </c>
      <c r="O7" s="286">
        <v>107.696</v>
      </c>
      <c r="P7" s="286">
        <v>132.596</v>
      </c>
      <c r="Q7" s="286">
        <v>220.71193155999998</v>
      </c>
      <c r="R7" s="286">
        <v>186.79506844000002</v>
      </c>
      <c r="S7" s="286">
        <v>289.51400000000001</v>
      </c>
      <c r="T7" s="286">
        <v>280.85699999999997</v>
      </c>
      <c r="U7" s="286">
        <v>318.22800000000001</v>
      </c>
      <c r="V7" s="286">
        <v>43.853000000000065</v>
      </c>
      <c r="W7" s="286">
        <v>434.49791626000001</v>
      </c>
      <c r="X7" s="286">
        <v>535.15708373999996</v>
      </c>
      <c r="Y7" s="286">
        <v>613.91599999999994</v>
      </c>
      <c r="Z7" s="285">
        <v>433.97</v>
      </c>
      <c r="AA7" s="285">
        <v>479.13299999999998</v>
      </c>
      <c r="AB7" s="285">
        <v>574.62799999999993</v>
      </c>
      <c r="AC7" s="270">
        <v>602.79600000000005</v>
      </c>
      <c r="AD7" s="273"/>
      <c r="AE7" s="180"/>
      <c r="AF7" s="180"/>
      <c r="AG7" s="180"/>
      <c r="AH7" s="180"/>
      <c r="AI7" s="180"/>
      <c r="AJ7" s="180"/>
      <c r="AK7" s="180"/>
      <c r="AL7" s="180"/>
      <c r="AM7" s="180"/>
      <c r="AN7" s="180"/>
      <c r="AO7" s="180"/>
      <c r="AP7" s="180"/>
      <c r="AQ7" s="180"/>
      <c r="AR7" s="180"/>
      <c r="AS7" s="180"/>
      <c r="AT7" s="180"/>
      <c r="AU7" s="180"/>
      <c r="AV7" s="180"/>
      <c r="AW7" s="180"/>
      <c r="AX7" s="180"/>
      <c r="AY7" s="180"/>
      <c r="AZ7" s="180"/>
      <c r="BA7" s="180"/>
      <c r="BB7" s="180"/>
      <c r="BC7" s="180"/>
    </row>
    <row r="8" spans="2:55" x14ac:dyDescent="0.35">
      <c r="B8" s="274" t="s">
        <v>34</v>
      </c>
      <c r="C8" s="275" t="s">
        <v>22</v>
      </c>
      <c r="D8" s="276">
        <f>Group!D112</f>
        <v>0</v>
      </c>
      <c r="E8" s="277">
        <f>Group!E112</f>
        <v>0</v>
      </c>
      <c r="F8" s="278">
        <v>144.76599999999999</v>
      </c>
      <c r="G8" s="278">
        <v>72.938999999999965</v>
      </c>
      <c r="H8" s="278">
        <v>406.65900000000039</v>
      </c>
      <c r="I8" s="278">
        <v>530.1520000000005</v>
      </c>
      <c r="J8" s="279">
        <v>1247.8130000000001</v>
      </c>
      <c r="K8" s="287">
        <v>16.951000000000001</v>
      </c>
      <c r="L8" s="287">
        <v>-2.3589999999999782</v>
      </c>
      <c r="M8" s="287">
        <v>-17.961000000000016</v>
      </c>
      <c r="N8" s="287">
        <v>76.308000000000007</v>
      </c>
      <c r="O8" s="287">
        <v>81.96</v>
      </c>
      <c r="P8" s="287">
        <v>99.189000000000007</v>
      </c>
      <c r="Q8" s="287">
        <v>160.22581944999996</v>
      </c>
      <c r="R8" s="287">
        <v>65.284180550000229</v>
      </c>
      <c r="S8" s="287">
        <v>178.79399999999998</v>
      </c>
      <c r="T8" s="287">
        <v>155.51699999999988</v>
      </c>
      <c r="U8" s="287">
        <v>265.16600000000028</v>
      </c>
      <c r="V8" s="287">
        <v>-69.325000000000117</v>
      </c>
      <c r="W8" s="287">
        <v>244.93977154000004</v>
      </c>
      <c r="X8" s="287">
        <v>323.94322845999977</v>
      </c>
      <c r="Y8" s="287">
        <v>386.90800000000036</v>
      </c>
      <c r="Z8" s="278">
        <v>292.02199999999993</v>
      </c>
      <c r="AA8" s="278">
        <v>281.72399999999999</v>
      </c>
      <c r="AB8" s="278">
        <v>354.78299999999996</v>
      </c>
      <c r="AC8" s="279">
        <v>384.86699999999968</v>
      </c>
      <c r="AD8" s="288"/>
      <c r="AE8" s="180"/>
      <c r="AF8" s="180"/>
      <c r="AG8" s="180"/>
      <c r="AH8" s="180"/>
      <c r="AI8" s="180"/>
      <c r="AJ8" s="180"/>
      <c r="AK8" s="180"/>
      <c r="AL8" s="180"/>
      <c r="AM8" s="180"/>
      <c r="AN8" s="180"/>
      <c r="AO8" s="180"/>
      <c r="AP8" s="180"/>
      <c r="AQ8" s="180"/>
      <c r="AR8" s="180"/>
      <c r="AS8" s="180"/>
      <c r="AT8" s="180"/>
      <c r="AU8" s="180"/>
      <c r="AV8" s="180"/>
      <c r="AW8" s="180"/>
      <c r="AX8" s="180"/>
      <c r="AY8" s="180"/>
      <c r="AZ8" s="180"/>
      <c r="BA8" s="180"/>
      <c r="BB8" s="180"/>
      <c r="BC8" s="180"/>
    </row>
    <row r="9" spans="2:55" x14ac:dyDescent="0.35">
      <c r="B9" s="274" t="s">
        <v>35</v>
      </c>
      <c r="C9" s="289" t="s">
        <v>22</v>
      </c>
      <c r="D9" s="276">
        <v>758.02599999999995</v>
      </c>
      <c r="E9" s="277">
        <v>499.35199999999998</v>
      </c>
      <c r="F9" s="278">
        <v>144.76599999999999</v>
      </c>
      <c r="G9" s="278">
        <v>72.938999999999965</v>
      </c>
      <c r="H9" s="278">
        <v>406.65900000000039</v>
      </c>
      <c r="I9" s="278">
        <v>510.96400000000051</v>
      </c>
      <c r="J9" s="279">
        <v>1092.2770000000005</v>
      </c>
      <c r="K9" s="287">
        <v>16.951000000000001</v>
      </c>
      <c r="L9" s="287">
        <v>-2.3589999999999782</v>
      </c>
      <c r="M9" s="287">
        <v>-17.961000000000016</v>
      </c>
      <c r="N9" s="287">
        <v>76.308000000000007</v>
      </c>
      <c r="O9" s="287">
        <v>81.96</v>
      </c>
      <c r="P9" s="287">
        <v>99.189000000000007</v>
      </c>
      <c r="Q9" s="287">
        <v>160.22581944999996</v>
      </c>
      <c r="R9" s="287">
        <v>65.284180550000229</v>
      </c>
      <c r="S9" s="287">
        <v>178.79399999999998</v>
      </c>
      <c r="T9" s="287">
        <v>154.45099999999988</v>
      </c>
      <c r="U9" s="287">
        <v>247.41500000000028</v>
      </c>
      <c r="V9" s="287">
        <v>-69.696000000000112</v>
      </c>
      <c r="W9" s="287">
        <v>237.19877154000005</v>
      </c>
      <c r="X9" s="287">
        <v>271.59422845999978</v>
      </c>
      <c r="Y9" s="287">
        <v>352.42300000000034</v>
      </c>
      <c r="Z9" s="278">
        <v>231.06100000000038</v>
      </c>
      <c r="AA9" s="278">
        <v>260.99700000000001</v>
      </c>
      <c r="AB9" s="278">
        <v>313.90500000000003</v>
      </c>
      <c r="AC9" s="279">
        <v>437.11199999999991</v>
      </c>
      <c r="AD9" s="273"/>
      <c r="AE9" s="180"/>
      <c r="AF9" s="180"/>
      <c r="AG9" s="180"/>
      <c r="AH9" s="180"/>
      <c r="AI9" s="180"/>
      <c r="AJ9" s="180"/>
      <c r="AK9" s="180"/>
      <c r="AL9" s="180"/>
      <c r="AM9" s="180"/>
      <c r="AN9" s="180"/>
      <c r="AO9" s="180"/>
      <c r="AP9" s="180"/>
      <c r="AQ9" s="180"/>
      <c r="AR9" s="180"/>
      <c r="AS9" s="180"/>
      <c r="AT9" s="180"/>
      <c r="AU9" s="180"/>
      <c r="AV9" s="180"/>
      <c r="AW9" s="180"/>
      <c r="AX9" s="180"/>
      <c r="AY9" s="180"/>
      <c r="AZ9" s="180"/>
      <c r="BA9" s="180"/>
      <c r="BB9" s="180"/>
      <c r="BC9" s="180"/>
    </row>
    <row r="10" spans="2:55" x14ac:dyDescent="0.35">
      <c r="B10" s="265" t="s">
        <v>36</v>
      </c>
      <c r="C10" s="290" t="s">
        <v>22</v>
      </c>
      <c r="D10" s="291">
        <v>757.59100000000001</v>
      </c>
      <c r="E10" s="292">
        <v>496.971</v>
      </c>
      <c r="F10" s="293">
        <f>+F9</f>
        <v>144.76599999999999</v>
      </c>
      <c r="G10" s="294">
        <v>-34.222262800000003</v>
      </c>
      <c r="H10" s="294">
        <v>264.98004800000001</v>
      </c>
      <c r="I10" s="294">
        <v>477.80196599999999</v>
      </c>
      <c r="J10" s="295">
        <v>741.03426216000105</v>
      </c>
      <c r="K10" s="286">
        <v>-1.8276993799999999</v>
      </c>
      <c r="L10" s="286">
        <v>-24.72846968</v>
      </c>
      <c r="M10" s="286">
        <v>-39.730880999999997</v>
      </c>
      <c r="N10" s="286">
        <v>32.064787259999996</v>
      </c>
      <c r="O10" s="286">
        <v>58.223466419999994</v>
      </c>
      <c r="P10" s="286">
        <v>69.044325459999996</v>
      </c>
      <c r="Q10" s="286">
        <v>114.25525116</v>
      </c>
      <c r="R10" s="286">
        <v>23.457004960000006</v>
      </c>
      <c r="S10" s="286">
        <v>166.17070849999999</v>
      </c>
      <c r="T10" s="286">
        <v>149.88526235</v>
      </c>
      <c r="U10" s="286">
        <v>241.74599515</v>
      </c>
      <c r="V10" s="286">
        <v>-80</v>
      </c>
      <c r="W10" s="286">
        <v>181.06137926000005</v>
      </c>
      <c r="X10" s="286">
        <v>185.08817009999979</v>
      </c>
      <c r="Y10" s="286">
        <v>231.46640373000079</v>
      </c>
      <c r="Z10" s="294">
        <v>143.41830907000039</v>
      </c>
      <c r="AA10" s="294">
        <v>165.45572099999987</v>
      </c>
      <c r="AB10" s="294">
        <v>219.69138013999932</v>
      </c>
      <c r="AC10" s="295">
        <v>338.04287984999974</v>
      </c>
      <c r="AD10" s="213"/>
      <c r="AE10" s="195"/>
      <c r="AF10" s="180"/>
      <c r="AG10" s="180"/>
      <c r="AH10" s="180"/>
      <c r="AI10" s="180"/>
      <c r="AJ10" s="180"/>
      <c r="AK10" s="180"/>
      <c r="AL10" s="180"/>
      <c r="AM10" s="180"/>
      <c r="AN10" s="180"/>
      <c r="AO10" s="180"/>
      <c r="AP10" s="180"/>
      <c r="AQ10" s="180"/>
      <c r="AR10" s="180"/>
      <c r="AS10" s="180"/>
      <c r="AT10" s="180"/>
      <c r="AU10" s="180"/>
      <c r="AV10" s="180"/>
      <c r="AW10" s="180"/>
      <c r="AX10" s="180"/>
      <c r="AY10" s="180"/>
      <c r="AZ10" s="180"/>
      <c r="BA10" s="180"/>
      <c r="BB10" s="180"/>
      <c r="BC10" s="180"/>
    </row>
    <row r="11" spans="2:55" x14ac:dyDescent="0.35">
      <c r="B11" s="296"/>
      <c r="C11" s="296"/>
      <c r="D11" s="296"/>
      <c r="E11" s="296"/>
      <c r="F11" s="297"/>
      <c r="G11" s="297"/>
      <c r="H11" s="297"/>
      <c r="I11" s="297"/>
      <c r="J11" s="298"/>
      <c r="K11" s="297"/>
      <c r="L11" s="297"/>
      <c r="M11" s="297"/>
      <c r="N11" s="297"/>
      <c r="O11" s="297"/>
      <c r="P11" s="297"/>
      <c r="Q11" s="297"/>
      <c r="R11" s="297"/>
      <c r="S11" s="297"/>
      <c r="T11" s="297"/>
      <c r="U11" s="299"/>
      <c r="V11" s="299"/>
      <c r="W11" s="297"/>
      <c r="X11" s="297"/>
      <c r="Y11" s="297"/>
      <c r="Z11" s="297"/>
      <c r="AA11" s="297"/>
      <c r="AB11" s="297"/>
      <c r="AC11" s="297"/>
    </row>
    <row r="12" spans="2:55" x14ac:dyDescent="0.35">
      <c r="B12" s="300" t="s">
        <v>175</v>
      </c>
      <c r="C12" s="259" t="s">
        <v>1</v>
      </c>
      <c r="D12" s="301" t="s">
        <v>2</v>
      </c>
      <c r="E12" s="263" t="s">
        <v>3</v>
      </c>
      <c r="F12" s="263" t="s">
        <v>4</v>
      </c>
      <c r="G12" s="263" t="s">
        <v>5</v>
      </c>
      <c r="H12" s="263" t="s">
        <v>6</v>
      </c>
      <c r="I12" s="263" t="s">
        <v>7</v>
      </c>
      <c r="J12" s="302" t="s">
        <v>178</v>
      </c>
      <c r="K12" s="263" t="s">
        <v>8</v>
      </c>
      <c r="L12" s="263" t="s">
        <v>9</v>
      </c>
      <c r="M12" s="263" t="s">
        <v>10</v>
      </c>
      <c r="N12" s="263" t="s">
        <v>11</v>
      </c>
      <c r="O12" s="263" t="s">
        <v>12</v>
      </c>
      <c r="P12" s="263" t="s">
        <v>13</v>
      </c>
      <c r="Q12" s="263" t="s">
        <v>14</v>
      </c>
      <c r="R12" s="263" t="s">
        <v>15</v>
      </c>
      <c r="S12" s="303" t="s">
        <v>16</v>
      </c>
      <c r="T12" s="303" t="s">
        <v>17</v>
      </c>
      <c r="U12" s="303" t="s">
        <v>18</v>
      </c>
      <c r="V12" s="303" t="s">
        <v>19</v>
      </c>
      <c r="W12" s="303" t="s">
        <v>20</v>
      </c>
      <c r="X12" s="303" t="s">
        <v>165</v>
      </c>
      <c r="Y12" s="303" t="s">
        <v>172</v>
      </c>
      <c r="Z12" s="303" t="s">
        <v>179</v>
      </c>
      <c r="AA12" s="303" t="s">
        <v>184</v>
      </c>
      <c r="AB12" s="303" t="s">
        <v>188</v>
      </c>
      <c r="AC12" s="370" t="s">
        <v>191</v>
      </c>
    </row>
    <row r="13" spans="2:55" x14ac:dyDescent="0.35">
      <c r="B13" s="265" t="s">
        <v>24</v>
      </c>
      <c r="C13" s="304" t="s">
        <v>22</v>
      </c>
      <c r="D13" s="269">
        <f>Group!D121</f>
        <v>0</v>
      </c>
      <c r="E13" s="269">
        <f>Group!E121</f>
        <v>0</v>
      </c>
      <c r="F13" s="269">
        <v>891.36199999999997</v>
      </c>
      <c r="G13" s="269">
        <v>1716.19</v>
      </c>
      <c r="H13" s="269">
        <v>11261.583000000001</v>
      </c>
      <c r="I13" s="269">
        <v>20145.633000000002</v>
      </c>
      <c r="J13" s="305">
        <v>24822.501</v>
      </c>
      <c r="K13" s="269">
        <v>0</v>
      </c>
      <c r="L13" s="269">
        <v>0</v>
      </c>
      <c r="M13" s="269">
        <v>0</v>
      </c>
      <c r="N13" s="269">
        <v>1716.19</v>
      </c>
      <c r="O13" s="269">
        <v>3889.1469999999999</v>
      </c>
      <c r="P13" s="269">
        <v>7288.2049999999999</v>
      </c>
      <c r="Q13" s="269">
        <v>9400.7389999999923</v>
      </c>
      <c r="R13" s="269">
        <v>11261.583000000001</v>
      </c>
      <c r="S13" s="269">
        <v>12057.49</v>
      </c>
      <c r="T13" s="269">
        <v>13241.713</v>
      </c>
      <c r="U13" s="269">
        <v>16861.207999999999</v>
      </c>
      <c r="V13" s="269">
        <v>20145.633000000002</v>
      </c>
      <c r="W13" s="269">
        <v>24670.540616539998</v>
      </c>
      <c r="X13" s="269">
        <v>26913.425999999999</v>
      </c>
      <c r="Y13" s="269">
        <v>23619.838</v>
      </c>
      <c r="Z13" s="306">
        <v>24822.501</v>
      </c>
      <c r="AA13" s="306">
        <v>24032.929</v>
      </c>
      <c r="AB13" s="306">
        <v>27080.929</v>
      </c>
      <c r="AC13" s="307">
        <v>24259.705000000002</v>
      </c>
      <c r="AD13" s="273"/>
      <c r="AE13" s="180"/>
      <c r="AF13" s="180"/>
      <c r="AG13" s="180"/>
      <c r="AH13" s="180"/>
      <c r="AI13" s="180"/>
      <c r="AJ13" s="180"/>
      <c r="AK13" s="180"/>
      <c r="AL13" s="180"/>
      <c r="AM13" s="180"/>
      <c r="AN13" s="180"/>
      <c r="AO13" s="180"/>
      <c r="AP13" s="180"/>
      <c r="AQ13" s="180"/>
      <c r="AR13" s="180"/>
      <c r="AS13" s="180"/>
      <c r="AT13" s="180"/>
      <c r="AU13" s="180"/>
      <c r="AV13" s="180"/>
      <c r="AW13" s="180"/>
      <c r="AX13" s="180"/>
      <c r="AY13" s="180"/>
    </row>
    <row r="14" spans="2:55" x14ac:dyDescent="0.35">
      <c r="B14" s="308" t="s">
        <v>28</v>
      </c>
      <c r="C14" s="290" t="s">
        <v>22</v>
      </c>
      <c r="D14" s="294">
        <f>Group!D140</f>
        <v>0</v>
      </c>
      <c r="E14" s="294">
        <f>Group!E140</f>
        <v>0</v>
      </c>
      <c r="F14" s="294">
        <v>364.23500000000001</v>
      </c>
      <c r="G14" s="294">
        <v>1210.6130000000001</v>
      </c>
      <c r="H14" s="294">
        <v>9327.5210000000006</v>
      </c>
      <c r="I14" s="294">
        <v>17053.896000000001</v>
      </c>
      <c r="J14" s="295">
        <v>20545.835999999999</v>
      </c>
      <c r="K14" s="294">
        <v>0</v>
      </c>
      <c r="L14" s="294">
        <v>0</v>
      </c>
      <c r="M14" s="294">
        <v>0</v>
      </c>
      <c r="N14" s="294">
        <v>1210.6130000000001</v>
      </c>
      <c r="O14" s="294">
        <v>3180.7730000000001</v>
      </c>
      <c r="P14" s="294">
        <v>5652.0050000000001</v>
      </c>
      <c r="Q14" s="294">
        <v>7569.2669999999998</v>
      </c>
      <c r="R14" s="294">
        <v>9327.5210000000006</v>
      </c>
      <c r="S14" s="294">
        <v>10091.992</v>
      </c>
      <c r="T14" s="294">
        <v>11321.346</v>
      </c>
      <c r="U14" s="294">
        <v>14210.902</v>
      </c>
      <c r="V14" s="294">
        <v>17053.896000000001</v>
      </c>
      <c r="W14" s="294">
        <v>21143.203390400002</v>
      </c>
      <c r="X14" s="294">
        <v>23339.897000000001</v>
      </c>
      <c r="Y14" s="294">
        <v>19274.458999999999</v>
      </c>
      <c r="Z14" s="294">
        <v>20545.835999999999</v>
      </c>
      <c r="AA14" s="294">
        <v>19782.913</v>
      </c>
      <c r="AB14" s="294">
        <v>22427.81</v>
      </c>
      <c r="AC14" s="295">
        <v>19628.899000000001</v>
      </c>
      <c r="AD14" s="273"/>
      <c r="AE14" s="180"/>
      <c r="AF14" s="180"/>
      <c r="AG14" s="180"/>
      <c r="AH14" s="180"/>
      <c r="AI14" s="180"/>
      <c r="AJ14" s="180"/>
      <c r="AK14" s="180"/>
      <c r="AL14" s="180"/>
      <c r="AM14" s="180"/>
      <c r="AN14" s="180"/>
      <c r="AO14" s="180"/>
      <c r="AP14" s="180"/>
      <c r="AQ14" s="180"/>
      <c r="AR14" s="180"/>
      <c r="AS14" s="180"/>
      <c r="AT14" s="180"/>
      <c r="AU14" s="180"/>
      <c r="AV14" s="180"/>
      <c r="AW14" s="180"/>
      <c r="AX14" s="180"/>
      <c r="AY14" s="180"/>
    </row>
    <row r="15" spans="2:55" x14ac:dyDescent="0.35">
      <c r="B15" s="296"/>
      <c r="C15" s="296"/>
      <c r="D15" s="296"/>
      <c r="E15" s="296"/>
      <c r="F15" s="297"/>
      <c r="G15" s="297"/>
      <c r="H15" s="297"/>
      <c r="I15" s="297"/>
      <c r="J15" s="298"/>
      <c r="K15" s="297"/>
      <c r="L15" s="297"/>
      <c r="M15" s="297"/>
      <c r="N15" s="297"/>
      <c r="O15" s="297"/>
      <c r="P15" s="297"/>
      <c r="Q15" s="297"/>
      <c r="R15" s="297"/>
      <c r="S15" s="297"/>
      <c r="T15" s="297"/>
      <c r="U15" s="297"/>
      <c r="V15" s="297"/>
      <c r="W15" s="297"/>
      <c r="X15" s="297"/>
      <c r="Y15" s="297"/>
      <c r="Z15" s="297"/>
      <c r="AA15" s="297"/>
      <c r="AB15" s="297"/>
      <c r="AC15" s="297"/>
    </row>
    <row r="16" spans="2:55" x14ac:dyDescent="0.35">
      <c r="B16" s="309" t="s">
        <v>42</v>
      </c>
      <c r="C16" s="310"/>
      <c r="D16" s="264" t="s">
        <v>2</v>
      </c>
      <c r="E16" s="264" t="s">
        <v>3</v>
      </c>
      <c r="F16" s="264" t="s">
        <v>4</v>
      </c>
      <c r="G16" s="264" t="s">
        <v>5</v>
      </c>
      <c r="H16" s="261" t="s">
        <v>6</v>
      </c>
      <c r="I16" s="264" t="s">
        <v>7</v>
      </c>
      <c r="J16" s="261" t="s">
        <v>178</v>
      </c>
      <c r="K16" s="311" t="s">
        <v>8</v>
      </c>
      <c r="L16" s="264" t="s">
        <v>9</v>
      </c>
      <c r="M16" s="264" t="s">
        <v>10</v>
      </c>
      <c r="N16" s="264" t="s">
        <v>11</v>
      </c>
      <c r="O16" s="264" t="s">
        <v>12</v>
      </c>
      <c r="P16" s="264" t="s">
        <v>13</v>
      </c>
      <c r="Q16" s="264" t="s">
        <v>14</v>
      </c>
      <c r="R16" s="261" t="s">
        <v>15</v>
      </c>
      <c r="S16" s="264" t="s">
        <v>16</v>
      </c>
      <c r="T16" s="264" t="s">
        <v>17</v>
      </c>
      <c r="U16" s="264" t="s">
        <v>18</v>
      </c>
      <c r="V16" s="264" t="s">
        <v>19</v>
      </c>
      <c r="W16" s="261" t="s">
        <v>20</v>
      </c>
      <c r="X16" s="261" t="s">
        <v>165</v>
      </c>
      <c r="Y16" s="261" t="s">
        <v>172</v>
      </c>
      <c r="Z16" s="261" t="s">
        <v>179</v>
      </c>
      <c r="AA16" s="261" t="s">
        <v>184</v>
      </c>
      <c r="AB16" s="261" t="s">
        <v>188</v>
      </c>
      <c r="AC16" s="370" t="s">
        <v>191</v>
      </c>
    </row>
    <row r="17" spans="2:51" x14ac:dyDescent="0.35">
      <c r="B17" s="312" t="s">
        <v>43</v>
      </c>
      <c r="C17" s="313" t="s">
        <v>44</v>
      </c>
      <c r="D17" s="314">
        <f>Group!D96</f>
        <v>0</v>
      </c>
      <c r="E17" s="314">
        <f>Group!E96</f>
        <v>0</v>
      </c>
      <c r="F17" s="315">
        <v>0.47082034175233162</v>
      </c>
      <c r="G17" s="315">
        <v>0.29683337729130949</v>
      </c>
      <c r="H17" s="315">
        <v>0.2920797583442884</v>
      </c>
      <c r="I17" s="315">
        <v>0.12897951954495793</v>
      </c>
      <c r="J17" s="316">
        <v>0.22531385056611336</v>
      </c>
      <c r="K17" s="317">
        <v>0.28797763280521899</v>
      </c>
      <c r="L17" s="315">
        <v>0.12381496198491913</v>
      </c>
      <c r="M17" s="315">
        <v>0.17260084598682185</v>
      </c>
      <c r="N17" s="315">
        <v>0.47470958211160125</v>
      </c>
      <c r="O17" s="315">
        <v>0.43707271536322384</v>
      </c>
      <c r="P17" s="315">
        <v>0.38050332811795584</v>
      </c>
      <c r="Q17" s="315">
        <v>0.30751136447681343</v>
      </c>
      <c r="R17" s="315">
        <v>0.19570091427420949</v>
      </c>
      <c r="S17" s="315">
        <v>0.22645167071350358</v>
      </c>
      <c r="T17" s="315">
        <v>0.19023024123999796</v>
      </c>
      <c r="U17" s="315">
        <v>0.15387890501383533</v>
      </c>
      <c r="V17" s="315">
        <v>4.203084557234082E-3</v>
      </c>
      <c r="W17" s="315">
        <v>0.20515862552110598</v>
      </c>
      <c r="X17" s="315">
        <v>0.22909668570197386</v>
      </c>
      <c r="Y17" s="315">
        <v>0.24394754138088035</v>
      </c>
      <c r="Z17" s="315">
        <v>0.21917031049803806</v>
      </c>
      <c r="AA17" s="315">
        <v>0.17756661109700142</v>
      </c>
      <c r="AB17" s="315">
        <v>0.21559095152554542</v>
      </c>
      <c r="AC17" s="316">
        <v>0.18495145599152138</v>
      </c>
      <c r="AD17" s="229"/>
      <c r="AE17" s="192"/>
      <c r="AF17" s="192"/>
      <c r="AG17" s="192"/>
      <c r="AH17" s="192"/>
      <c r="AI17" s="192"/>
      <c r="AJ17" s="192"/>
      <c r="AK17" s="192"/>
      <c r="AL17" s="192"/>
      <c r="AM17" s="192"/>
      <c r="AN17" s="192"/>
      <c r="AO17" s="192"/>
      <c r="AP17" s="192"/>
      <c r="AQ17" s="192"/>
      <c r="AR17" s="192"/>
      <c r="AS17" s="192"/>
      <c r="AT17" s="192"/>
      <c r="AU17" s="192"/>
      <c r="AV17" s="192"/>
      <c r="AW17" s="192"/>
      <c r="AX17" s="192"/>
      <c r="AY17" s="192"/>
    </row>
    <row r="18" spans="2:51" x14ac:dyDescent="0.35">
      <c r="B18" s="318" t="s">
        <v>45</v>
      </c>
      <c r="C18" s="275" t="s">
        <v>44</v>
      </c>
      <c r="D18" s="284">
        <f>Group!D97</f>
        <v>0</v>
      </c>
      <c r="E18" s="284">
        <f>Group!E97</f>
        <v>0</v>
      </c>
      <c r="F18" s="319">
        <v>0.45899652801416024</v>
      </c>
      <c r="G18" s="319">
        <v>0.19918897533957536</v>
      </c>
      <c r="H18" s="319">
        <v>0.30262977175195721</v>
      </c>
      <c r="I18" s="319">
        <v>0.14825053770415905</v>
      </c>
      <c r="J18" s="320">
        <v>0.25031383195579771</v>
      </c>
      <c r="K18" s="321">
        <v>0.20280897957848956</v>
      </c>
      <c r="L18" s="319">
        <v>7.4903788992835021E-2</v>
      </c>
      <c r="M18" s="319">
        <v>-5.2186718157161215E-2</v>
      </c>
      <c r="N18" s="319">
        <v>0.41810327461557423</v>
      </c>
      <c r="O18" s="319">
        <v>0.42241511180492092</v>
      </c>
      <c r="P18" s="319">
        <v>0.35162958444933567</v>
      </c>
      <c r="Q18" s="319">
        <v>0.32868951784982708</v>
      </c>
      <c r="R18" s="319">
        <v>0.22316349430810181</v>
      </c>
      <c r="S18" s="319">
        <v>0.31636794380615396</v>
      </c>
      <c r="T18" s="319">
        <v>0.24209076388787129</v>
      </c>
      <c r="U18" s="319">
        <v>0.13027923236175629</v>
      </c>
      <c r="V18" s="319">
        <v>2.4750619993069212E-2</v>
      </c>
      <c r="W18" s="319">
        <v>0.25093962875162906</v>
      </c>
      <c r="X18" s="319">
        <v>0.2683729064818397</v>
      </c>
      <c r="Y18" s="319">
        <v>0.28177001483396241</v>
      </c>
      <c r="Z18" s="319">
        <v>0.20131298539962453</v>
      </c>
      <c r="AA18" s="319">
        <v>0.2105318430000237</v>
      </c>
      <c r="AB18" s="319">
        <v>0.24350924387410858</v>
      </c>
      <c r="AC18" s="320">
        <v>0.19815896346526707</v>
      </c>
      <c r="AD18" s="229"/>
      <c r="AE18" s="192"/>
      <c r="AF18" s="192"/>
      <c r="AG18" s="192"/>
      <c r="AH18" s="192"/>
      <c r="AI18" s="192"/>
      <c r="AJ18" s="192"/>
      <c r="AK18" s="192"/>
      <c r="AL18" s="192"/>
      <c r="AM18" s="192"/>
      <c r="AN18" s="192"/>
      <c r="AO18" s="192"/>
      <c r="AP18" s="192"/>
      <c r="AQ18" s="192"/>
      <c r="AR18" s="192"/>
      <c r="AS18" s="192"/>
      <c r="AT18" s="192"/>
      <c r="AU18" s="192"/>
      <c r="AV18" s="192"/>
      <c r="AW18" s="192"/>
      <c r="AX18" s="192"/>
      <c r="AY18" s="192"/>
    </row>
    <row r="19" spans="2:51" x14ac:dyDescent="0.35">
      <c r="B19" s="318" t="s">
        <v>203</v>
      </c>
      <c r="C19" s="275" t="s">
        <v>44</v>
      </c>
      <c r="D19" s="284">
        <f>Group!D98</f>
        <v>0</v>
      </c>
      <c r="E19" s="284">
        <f>Group!E98</f>
        <v>0</v>
      </c>
      <c r="F19" s="322">
        <v>0.39421608005990871</v>
      </c>
      <c r="G19" s="322">
        <v>0.12023440590795194</v>
      </c>
      <c r="H19" s="322">
        <v>0.18997732375455859</v>
      </c>
      <c r="I19" s="322">
        <v>8.428886319610597E-2</v>
      </c>
      <c r="J19" s="323">
        <v>0.15481462512744965</v>
      </c>
      <c r="K19" s="324">
        <v>0.13857687088177106</v>
      </c>
      <c r="L19" s="322">
        <v>-1.8452176089609043E-2</v>
      </c>
      <c r="M19" s="322">
        <v>-0.13494466524917553</v>
      </c>
      <c r="N19" s="322">
        <v>0.34159858540188487</v>
      </c>
      <c r="O19" s="322">
        <v>0.32147101622652013</v>
      </c>
      <c r="P19" s="322">
        <v>0.26303800153809437</v>
      </c>
      <c r="Q19" s="322">
        <v>0.23861214466240674</v>
      </c>
      <c r="R19" s="322">
        <v>7.7994809907193846E-2</v>
      </c>
      <c r="S19" s="322">
        <v>0.1953780823893749</v>
      </c>
      <c r="T19" s="322">
        <v>0.13405124076505145</v>
      </c>
      <c r="U19" s="322">
        <v>0.10855620161782592</v>
      </c>
      <c r="V19" s="322">
        <v>-3.9127009121828003E-2</v>
      </c>
      <c r="W19" s="322">
        <v>0.14146234777332337</v>
      </c>
      <c r="X19" s="322">
        <v>0.16245246190024909</v>
      </c>
      <c r="Y19" s="322">
        <v>0.17757978762465684</v>
      </c>
      <c r="Z19" s="322">
        <v>0.1354651718376135</v>
      </c>
      <c r="AA19" s="322">
        <v>0.12378999763601897</v>
      </c>
      <c r="AB19" s="322">
        <v>0.15034585865879815</v>
      </c>
      <c r="AC19" s="323">
        <v>0.126518500109468</v>
      </c>
      <c r="AD19" s="229"/>
      <c r="AE19" s="192"/>
      <c r="AF19" s="192"/>
      <c r="AG19" s="192"/>
      <c r="AH19" s="192"/>
      <c r="AI19" s="192"/>
      <c r="AJ19" s="192"/>
      <c r="AK19" s="192"/>
      <c r="AL19" s="192"/>
      <c r="AM19" s="192"/>
      <c r="AN19" s="192"/>
      <c r="AO19" s="192"/>
      <c r="AP19" s="192"/>
      <c r="AQ19" s="192"/>
      <c r="AR19" s="192"/>
      <c r="AS19" s="192"/>
      <c r="AT19" s="192"/>
      <c r="AU19" s="192"/>
      <c r="AV19" s="192"/>
      <c r="AW19" s="192"/>
      <c r="AX19" s="192"/>
      <c r="AY19" s="192"/>
    </row>
    <row r="20" spans="2:51" x14ac:dyDescent="0.35">
      <c r="B20" s="318" t="s">
        <v>46</v>
      </c>
      <c r="C20" s="275" t="s">
        <v>44</v>
      </c>
      <c r="D20" s="284">
        <f>Group!D99</f>
        <v>0</v>
      </c>
      <c r="E20" s="284">
        <f>Group!E99</f>
        <v>0</v>
      </c>
      <c r="F20" s="322">
        <v>0.39421608005990871</v>
      </c>
      <c r="G20" s="322">
        <v>0.12023440590795194</v>
      </c>
      <c r="H20" s="322">
        <v>0.18997732375455859</v>
      </c>
      <c r="I20" s="322">
        <v>8.1238163194961244E-2</v>
      </c>
      <c r="J20" s="323">
        <v>0.13551746478866253</v>
      </c>
      <c r="K20" s="324">
        <v>0.13857687088177106</v>
      </c>
      <c r="L20" s="322">
        <v>-1.8452176089609043E-2</v>
      </c>
      <c r="M20" s="322">
        <v>-0.13494466524917553</v>
      </c>
      <c r="N20" s="322">
        <v>0.34159858540188487</v>
      </c>
      <c r="O20" s="322">
        <v>0.32147101622652013</v>
      </c>
      <c r="P20" s="322">
        <v>0.26303800153809437</v>
      </c>
      <c r="Q20" s="322">
        <v>0.23861214466240674</v>
      </c>
      <c r="R20" s="322">
        <v>7.7994809907193846E-2</v>
      </c>
      <c r="S20" s="322">
        <v>0.1953780823893749</v>
      </c>
      <c r="T20" s="322">
        <v>0.13313237901581795</v>
      </c>
      <c r="U20" s="322">
        <v>0.10128912689890258</v>
      </c>
      <c r="V20" s="322">
        <v>-3.9336401410096276E-2</v>
      </c>
      <c r="W20" s="322">
        <v>0.1369916159390101</v>
      </c>
      <c r="X20" s="322">
        <v>0.13620025725178478</v>
      </c>
      <c r="Y20" s="322">
        <v>0.16175215165890713</v>
      </c>
      <c r="Z20" s="322">
        <v>0.10718616429574099</v>
      </c>
      <c r="AA20" s="322">
        <v>0.11468251910738186</v>
      </c>
      <c r="AB20" s="322">
        <v>0.13302305003985546</v>
      </c>
      <c r="AC20" s="323">
        <v>0.14369315794768014</v>
      </c>
      <c r="AD20" s="229"/>
      <c r="AE20" s="192"/>
      <c r="AF20" s="192"/>
      <c r="AG20" s="192"/>
      <c r="AH20" s="192"/>
      <c r="AI20" s="192"/>
      <c r="AJ20" s="192"/>
      <c r="AK20" s="192"/>
      <c r="AL20" s="192"/>
      <c r="AM20" s="192"/>
      <c r="AN20" s="192"/>
      <c r="AO20" s="192"/>
      <c r="AP20" s="192"/>
      <c r="AQ20" s="192"/>
      <c r="AR20" s="192"/>
      <c r="AS20" s="192"/>
      <c r="AT20" s="192"/>
      <c r="AU20" s="192"/>
      <c r="AV20" s="192"/>
      <c r="AW20" s="192"/>
      <c r="AX20" s="192"/>
      <c r="AY20" s="192"/>
    </row>
    <row r="21" spans="2:51" x14ac:dyDescent="0.35">
      <c r="B21" s="318" t="s">
        <v>47</v>
      </c>
      <c r="C21" s="275" t="s">
        <v>44</v>
      </c>
      <c r="D21" s="284">
        <f>Group!D100</f>
        <v>0</v>
      </c>
      <c r="E21" s="284">
        <f>Group!E100</f>
        <v>0</v>
      </c>
      <c r="F21" s="322">
        <v>0</v>
      </c>
      <c r="G21" s="322">
        <v>-5.6412802980350792E-2</v>
      </c>
      <c r="H21" s="322">
        <v>0.12378971169307558</v>
      </c>
      <c r="I21" s="322">
        <v>7.5965731614715093E-2</v>
      </c>
      <c r="J21" s="323">
        <v>9.1939210044210781E-2</v>
      </c>
      <c r="K21" s="324">
        <v>-1.4941706152613593E-2</v>
      </c>
      <c r="L21" s="322">
        <v>-0.19342690841963645</v>
      </c>
      <c r="M21" s="322">
        <v>-0.29850623220309686</v>
      </c>
      <c r="N21" s="322">
        <v>0.14354046717550423</v>
      </c>
      <c r="O21" s="322">
        <v>0.22836941091103063</v>
      </c>
      <c r="P21" s="322">
        <v>0.18309773650852579</v>
      </c>
      <c r="Q21" s="322">
        <v>0.1701516685126839</v>
      </c>
      <c r="R21" s="322">
        <v>2.802401175038257E-2</v>
      </c>
      <c r="S21" s="322">
        <v>0.18158391431487522</v>
      </c>
      <c r="T21" s="322">
        <v>0.12919684272724374</v>
      </c>
      <c r="U21" s="322">
        <v>9.8968295293534389E-2</v>
      </c>
      <c r="V21" s="322">
        <v>-4.5151975906905659E-2</v>
      </c>
      <c r="W21" s="322">
        <v>0.10457006487822627</v>
      </c>
      <c r="X21" s="322">
        <v>9.2818822126018941E-2</v>
      </c>
      <c r="Y21" s="322">
        <v>0.10623650794663481</v>
      </c>
      <c r="Z21" s="322">
        <v>6.6529870635868432E-2</v>
      </c>
      <c r="AA21" s="322">
        <v>7.2701521032839944E-2</v>
      </c>
      <c r="AB21" s="322">
        <v>9.309828595813395E-2</v>
      </c>
      <c r="AC21" s="323">
        <v>0.11112586460077664</v>
      </c>
      <c r="AD21" s="229"/>
      <c r="AE21" s="192"/>
      <c r="AF21" s="192"/>
      <c r="AG21" s="192"/>
      <c r="AH21" s="192"/>
      <c r="AI21" s="192"/>
      <c r="AJ21" s="192"/>
      <c r="AK21" s="192"/>
      <c r="AL21" s="192"/>
      <c r="AM21" s="192"/>
      <c r="AN21" s="192"/>
      <c r="AO21" s="192"/>
      <c r="AP21" s="192"/>
      <c r="AQ21" s="192"/>
      <c r="AR21" s="192"/>
      <c r="AS21" s="192"/>
      <c r="AT21" s="192"/>
      <c r="AU21" s="192"/>
      <c r="AV21" s="192"/>
      <c r="AW21" s="192"/>
      <c r="AX21" s="192"/>
      <c r="AY21" s="192"/>
    </row>
    <row r="22" spans="2:51" x14ac:dyDescent="0.35">
      <c r="B22" s="325" t="s">
        <v>174</v>
      </c>
      <c r="C22" s="326" t="s">
        <v>44</v>
      </c>
      <c r="D22" s="327">
        <v>9.9989554144365805E-2</v>
      </c>
      <c r="E22" s="328">
        <v>9.3045952364008214E-2</v>
      </c>
      <c r="F22" s="328">
        <v>0</v>
      </c>
      <c r="G22" s="328">
        <v>5.5944426036374319E-2</v>
      </c>
      <c r="H22" s="328">
        <v>6.2670074441893903E-2</v>
      </c>
      <c r="I22" s="328">
        <v>3.3759884989487794E-2</v>
      </c>
      <c r="J22" s="329">
        <v>3.9125728739677401E-2</v>
      </c>
      <c r="K22" s="328"/>
      <c r="L22" s="328"/>
      <c r="M22" s="328"/>
      <c r="N22" s="328"/>
      <c r="O22" s="328">
        <v>0.11697423366338189</v>
      </c>
      <c r="P22" s="328">
        <v>8.0471369814407293E-2</v>
      </c>
      <c r="Q22" s="328">
        <v>8.1887079774159502E-2</v>
      </c>
      <c r="R22" s="328">
        <v>6.2670074441893875E-2</v>
      </c>
      <c r="S22" s="328">
        <v>6.1338287332433836E-2</v>
      </c>
      <c r="T22" s="328">
        <v>5.4574045875297732E-2</v>
      </c>
      <c r="U22" s="328">
        <v>5.68437653763929E-2</v>
      </c>
      <c r="V22" s="328">
        <v>3.375988498948776E-2</v>
      </c>
      <c r="W22" s="328">
        <v>4.3723459951895902E-2</v>
      </c>
      <c r="X22" s="328">
        <v>4.8354813044604213E-2</v>
      </c>
      <c r="Y22" s="328">
        <v>5.8237143157901808E-2</v>
      </c>
      <c r="Z22" s="328">
        <v>3.9125728739677401E-2</v>
      </c>
      <c r="AA22" s="328">
        <v>4.6131862927007293E-2</v>
      </c>
      <c r="AB22" s="328">
        <v>4.9810914292558385E-2</v>
      </c>
      <c r="AC22" s="329">
        <v>5.4203302025141065E-2</v>
      </c>
      <c r="AD22" s="213"/>
      <c r="AE22" s="192"/>
      <c r="AF22" s="192"/>
      <c r="AG22" s="192"/>
      <c r="AH22" s="192"/>
      <c r="AI22" s="192"/>
      <c r="AJ22" s="192"/>
      <c r="AK22" s="192"/>
      <c r="AL22" s="192"/>
      <c r="AM22" s="192"/>
      <c r="AN22" s="192"/>
      <c r="AO22" s="192"/>
      <c r="AP22" s="192"/>
      <c r="AQ22" s="192"/>
      <c r="AR22" s="192"/>
      <c r="AS22" s="192"/>
      <c r="AT22" s="192"/>
      <c r="AU22" s="192"/>
      <c r="AV22" s="192"/>
      <c r="AW22" s="192"/>
      <c r="AX22" s="192"/>
      <c r="AY22" s="192"/>
    </row>
    <row r="23" spans="2:51" x14ac:dyDescent="0.35">
      <c r="D23" s="53"/>
      <c r="J23" s="242"/>
      <c r="N23" s="243"/>
      <c r="P23" s="244"/>
      <c r="U23" s="330"/>
      <c r="V23" s="330"/>
      <c r="W23" s="330"/>
      <c r="X23" s="330"/>
      <c r="Y23" s="330"/>
      <c r="Z23" s="330"/>
      <c r="AA23" s="330"/>
      <c r="AB23" s="330"/>
      <c r="AC23" s="369"/>
    </row>
    <row r="24" spans="2:51" x14ac:dyDescent="0.35">
      <c r="B24" s="258" t="s">
        <v>57</v>
      </c>
      <c r="C24" s="331"/>
      <c r="D24" s="263" t="s">
        <v>2</v>
      </c>
      <c r="E24" s="263" t="s">
        <v>3</v>
      </c>
      <c r="F24" s="263" t="s">
        <v>4</v>
      </c>
      <c r="G24" s="263" t="s">
        <v>5</v>
      </c>
      <c r="H24" s="263" t="s">
        <v>6</v>
      </c>
      <c r="I24" s="263" t="s">
        <v>7</v>
      </c>
      <c r="J24" s="302" t="s">
        <v>178</v>
      </c>
      <c r="K24" s="263" t="s">
        <v>8</v>
      </c>
      <c r="L24" s="263" t="s">
        <v>9</v>
      </c>
      <c r="M24" s="263" t="s">
        <v>10</v>
      </c>
      <c r="N24" s="263" t="s">
        <v>11</v>
      </c>
      <c r="O24" s="263" t="s">
        <v>12</v>
      </c>
      <c r="P24" s="263" t="s">
        <v>13</v>
      </c>
      <c r="Q24" s="263" t="s">
        <v>14</v>
      </c>
      <c r="R24" s="263" t="s">
        <v>15</v>
      </c>
      <c r="S24" s="332" t="s">
        <v>16</v>
      </c>
      <c r="T24" s="332" t="s">
        <v>17</v>
      </c>
      <c r="U24" s="332" t="s">
        <v>18</v>
      </c>
      <c r="V24" s="332" t="s">
        <v>19</v>
      </c>
      <c r="W24" s="303" t="s">
        <v>20</v>
      </c>
      <c r="X24" s="303" t="s">
        <v>165</v>
      </c>
      <c r="Y24" s="303" t="s">
        <v>172</v>
      </c>
      <c r="Z24" s="303" t="s">
        <v>179</v>
      </c>
      <c r="AA24" s="303" t="s">
        <v>184</v>
      </c>
      <c r="AB24" s="303" t="s">
        <v>188</v>
      </c>
      <c r="AC24" s="371" t="s">
        <v>191</v>
      </c>
    </row>
    <row r="25" spans="2:51" hidden="1" x14ac:dyDescent="0.35">
      <c r="B25" s="318" t="s">
        <v>87</v>
      </c>
      <c r="C25" s="289" t="s">
        <v>88</v>
      </c>
      <c r="D25" s="333">
        <v>0</v>
      </c>
      <c r="E25" s="334">
        <v>0</v>
      </c>
      <c r="F25" s="334">
        <v>240</v>
      </c>
      <c r="G25" s="334">
        <v>707</v>
      </c>
      <c r="H25" s="334">
        <v>993</v>
      </c>
      <c r="I25" s="334">
        <v>1327</v>
      </c>
      <c r="J25" s="335">
        <v>894</v>
      </c>
      <c r="K25" s="334">
        <v>201</v>
      </c>
      <c r="L25" s="334">
        <v>162</v>
      </c>
      <c r="M25" s="334">
        <v>190</v>
      </c>
      <c r="N25" s="334">
        <v>154</v>
      </c>
      <c r="O25" s="334">
        <v>192</v>
      </c>
      <c r="P25" s="334">
        <v>201</v>
      </c>
      <c r="Q25" s="334">
        <v>256</v>
      </c>
      <c r="R25" s="334">
        <v>344</v>
      </c>
      <c r="S25" s="334">
        <v>291</v>
      </c>
      <c r="T25" s="334">
        <v>267</v>
      </c>
      <c r="U25" s="334">
        <v>370</v>
      </c>
      <c r="V25" s="334">
        <v>399</v>
      </c>
      <c r="W25" s="334">
        <v>269</v>
      </c>
      <c r="X25" s="334">
        <v>206</v>
      </c>
      <c r="Y25" s="334">
        <v>187</v>
      </c>
      <c r="Z25" s="336">
        <v>232</v>
      </c>
      <c r="AA25" s="336" t="s">
        <v>189</v>
      </c>
      <c r="AB25" s="336">
        <v>0</v>
      </c>
      <c r="AC25" s="337">
        <v>0</v>
      </c>
    </row>
    <row r="26" spans="2:51" x14ac:dyDescent="0.35">
      <c r="B26" s="318" t="s">
        <v>89</v>
      </c>
      <c r="C26" s="289" t="s">
        <v>88</v>
      </c>
      <c r="D26" s="334">
        <v>0</v>
      </c>
      <c r="E26" s="334">
        <v>0</v>
      </c>
      <c r="F26" s="334">
        <v>2</v>
      </c>
      <c r="G26" s="334">
        <v>2</v>
      </c>
      <c r="H26" s="334">
        <v>7</v>
      </c>
      <c r="I26" s="334">
        <v>6</v>
      </c>
      <c r="J26" s="335">
        <v>24</v>
      </c>
      <c r="K26" s="334">
        <v>2</v>
      </c>
      <c r="L26" s="334">
        <v>2</v>
      </c>
      <c r="M26" s="334">
        <v>2</v>
      </c>
      <c r="N26" s="334">
        <v>2</v>
      </c>
      <c r="O26" s="334">
        <v>2</v>
      </c>
      <c r="P26" s="334">
        <v>3</v>
      </c>
      <c r="Q26" s="334">
        <v>5</v>
      </c>
      <c r="R26" s="334">
        <v>6</v>
      </c>
      <c r="S26" s="334">
        <v>7</v>
      </c>
      <c r="T26" s="334">
        <v>10</v>
      </c>
      <c r="U26" s="334">
        <v>9</v>
      </c>
      <c r="V26" s="334">
        <v>6</v>
      </c>
      <c r="W26" s="334">
        <v>23</v>
      </c>
      <c r="X26" s="334">
        <v>23</v>
      </c>
      <c r="Y26" s="334">
        <v>25</v>
      </c>
      <c r="Z26" s="334">
        <v>24</v>
      </c>
      <c r="AA26" s="334">
        <v>27</v>
      </c>
      <c r="AB26" s="334">
        <v>26</v>
      </c>
      <c r="AC26" s="338">
        <v>27</v>
      </c>
      <c r="AD26" s="339"/>
      <c r="AE26" s="180"/>
      <c r="AF26" s="180"/>
      <c r="AG26" s="180"/>
      <c r="AH26" s="180"/>
      <c r="AI26" s="180"/>
      <c r="AJ26" s="180"/>
      <c r="AK26" s="180"/>
      <c r="AL26" s="180"/>
      <c r="AM26" s="180"/>
      <c r="AN26" s="180"/>
      <c r="AO26" s="180"/>
      <c r="AP26" s="180"/>
      <c r="AQ26" s="180"/>
      <c r="AR26" s="180"/>
      <c r="AS26" s="180"/>
      <c r="AT26" s="180"/>
      <c r="AU26" s="180"/>
      <c r="AV26" s="180"/>
      <c r="AW26" s="180"/>
      <c r="AX26" s="180"/>
      <c r="AY26" s="180"/>
    </row>
    <row r="27" spans="2:51" x14ac:dyDescent="0.35">
      <c r="B27" s="318" t="s">
        <v>90</v>
      </c>
      <c r="C27" s="289" t="s">
        <v>88</v>
      </c>
      <c r="D27" s="334">
        <v>0</v>
      </c>
      <c r="E27" s="334">
        <v>0</v>
      </c>
      <c r="F27" s="334">
        <v>4</v>
      </c>
      <c r="G27" s="334">
        <v>8</v>
      </c>
      <c r="H27" s="334">
        <v>13</v>
      </c>
      <c r="I27" s="334">
        <v>16</v>
      </c>
      <c r="J27" s="340">
        <v>46</v>
      </c>
      <c r="K27" s="334">
        <v>4</v>
      </c>
      <c r="L27" s="334">
        <v>4</v>
      </c>
      <c r="M27" s="334">
        <v>5</v>
      </c>
      <c r="N27" s="334">
        <v>8</v>
      </c>
      <c r="O27" s="334">
        <v>6</v>
      </c>
      <c r="P27" s="334">
        <v>9</v>
      </c>
      <c r="Q27" s="334">
        <v>11</v>
      </c>
      <c r="R27" s="334">
        <v>12</v>
      </c>
      <c r="S27" s="334">
        <v>12</v>
      </c>
      <c r="T27" s="334">
        <v>13</v>
      </c>
      <c r="U27" s="334">
        <v>15</v>
      </c>
      <c r="V27" s="334">
        <v>16</v>
      </c>
      <c r="W27" s="334">
        <v>49</v>
      </c>
      <c r="X27" s="334">
        <v>49</v>
      </c>
      <c r="Y27" s="334">
        <v>48</v>
      </c>
      <c r="Z27" s="334">
        <v>46</v>
      </c>
      <c r="AA27" s="334">
        <v>49</v>
      </c>
      <c r="AB27" s="334">
        <v>52</v>
      </c>
      <c r="AC27" s="338">
        <v>57</v>
      </c>
      <c r="AD27" s="339"/>
      <c r="AE27" s="180"/>
      <c r="AF27" s="180"/>
      <c r="AG27" s="180"/>
      <c r="AH27" s="180"/>
      <c r="AI27" s="180"/>
      <c r="AJ27" s="180"/>
      <c r="AK27" s="180"/>
      <c r="AL27" s="180"/>
      <c r="AM27" s="180"/>
      <c r="AN27" s="180"/>
      <c r="AO27" s="180"/>
      <c r="AP27" s="180"/>
      <c r="AQ27" s="180"/>
      <c r="AR27" s="180"/>
      <c r="AS27" s="180"/>
      <c r="AT27" s="180"/>
      <c r="AU27" s="180"/>
      <c r="AV27" s="180"/>
      <c r="AW27" s="180"/>
      <c r="AX27" s="180"/>
      <c r="AY27" s="180"/>
    </row>
    <row r="28" spans="2:51" x14ac:dyDescent="0.35">
      <c r="B28" s="318" t="s">
        <v>91</v>
      </c>
      <c r="C28" s="289" t="s">
        <v>92</v>
      </c>
      <c r="D28" s="334">
        <v>0</v>
      </c>
      <c r="E28" s="334">
        <v>0</v>
      </c>
      <c r="F28" s="334">
        <v>0</v>
      </c>
      <c r="G28" s="334">
        <v>0</v>
      </c>
      <c r="H28" s="334">
        <v>18.376000000000001</v>
      </c>
      <c r="I28" s="334">
        <v>25.475000000000001</v>
      </c>
      <c r="J28" s="335">
        <v>129.16800000000001</v>
      </c>
      <c r="K28" s="334">
        <v>0</v>
      </c>
      <c r="L28" s="334">
        <v>0</v>
      </c>
      <c r="M28" s="334">
        <v>0</v>
      </c>
      <c r="N28" s="334">
        <v>0</v>
      </c>
      <c r="O28" s="334">
        <v>0</v>
      </c>
      <c r="P28" s="334">
        <v>0</v>
      </c>
      <c r="Q28" s="334">
        <v>0</v>
      </c>
      <c r="R28" s="334">
        <v>18.376000000000001</v>
      </c>
      <c r="S28" s="334">
        <v>19.021999999999998</v>
      </c>
      <c r="T28" s="334">
        <v>20.318666666666669</v>
      </c>
      <c r="U28" s="334">
        <v>27.222999999999999</v>
      </c>
      <c r="V28" s="334">
        <v>25.475000000000001</v>
      </c>
      <c r="W28" s="334">
        <v>139.441</v>
      </c>
      <c r="X28" s="334">
        <v>140.43899999999999</v>
      </c>
      <c r="Y28" s="334">
        <v>137.56399999999999</v>
      </c>
      <c r="Z28" s="334">
        <v>129.16800000000001</v>
      </c>
      <c r="AA28" s="334">
        <v>134.18199999999999</v>
      </c>
      <c r="AB28" s="334">
        <v>140.22300000000001</v>
      </c>
      <c r="AC28" s="338">
        <v>154.054</v>
      </c>
      <c r="AD28" s="339"/>
      <c r="AE28" s="180"/>
      <c r="AF28" s="180"/>
      <c r="AG28" s="180"/>
      <c r="AH28" s="180"/>
      <c r="AI28" s="180"/>
      <c r="AJ28" s="180"/>
      <c r="AK28" s="180"/>
      <c r="AL28" s="180"/>
      <c r="AM28" s="180"/>
      <c r="AN28" s="180"/>
      <c r="AO28" s="180"/>
      <c r="AP28" s="180"/>
      <c r="AQ28" s="180"/>
      <c r="AR28" s="180"/>
      <c r="AS28" s="180"/>
      <c r="AT28" s="180"/>
      <c r="AU28" s="180"/>
      <c r="AV28" s="180"/>
      <c r="AW28" s="180"/>
      <c r="AX28" s="180"/>
      <c r="AY28" s="180"/>
    </row>
    <row r="29" spans="2:51" x14ac:dyDescent="0.35">
      <c r="B29" s="318" t="s">
        <v>211</v>
      </c>
      <c r="C29" s="341" t="s">
        <v>92</v>
      </c>
      <c r="D29" s="334">
        <v>0</v>
      </c>
      <c r="E29" s="334">
        <v>0</v>
      </c>
      <c r="F29" s="334">
        <v>0</v>
      </c>
      <c r="G29" s="334">
        <v>0</v>
      </c>
      <c r="H29" s="334">
        <v>0</v>
      </c>
      <c r="I29" s="334">
        <v>480.322</v>
      </c>
      <c r="J29" s="335">
        <v>2424.2950000000001</v>
      </c>
      <c r="K29" s="334">
        <v>0</v>
      </c>
      <c r="L29" s="334">
        <v>0</v>
      </c>
      <c r="M29" s="334">
        <v>0</v>
      </c>
      <c r="N29" s="334">
        <v>0</v>
      </c>
      <c r="O29" s="334">
        <v>0</v>
      </c>
      <c r="P29" s="334">
        <v>0</v>
      </c>
      <c r="Q29" s="334">
        <v>0</v>
      </c>
      <c r="R29" s="334">
        <v>0</v>
      </c>
      <c r="S29" s="334">
        <v>109.979</v>
      </c>
      <c r="T29" s="334">
        <v>103.652</v>
      </c>
      <c r="U29" s="334">
        <v>135.04300000000001</v>
      </c>
      <c r="V29" s="334">
        <v>131.648</v>
      </c>
      <c r="W29" s="334">
        <v>449.74700000000001</v>
      </c>
      <c r="X29" s="334">
        <v>617.36099999999999</v>
      </c>
      <c r="Y29" s="334">
        <v>686.51599999999996</v>
      </c>
      <c r="Z29" s="334">
        <v>670.67100000000005</v>
      </c>
      <c r="AA29" s="334">
        <v>721.84699999999998</v>
      </c>
      <c r="AB29" s="334">
        <v>829.35799999999995</v>
      </c>
      <c r="AC29" s="338">
        <v>899.84500000000003</v>
      </c>
      <c r="AD29" s="339"/>
      <c r="AE29" s="180"/>
      <c r="AF29" s="180"/>
      <c r="AG29" s="180"/>
      <c r="AH29" s="180"/>
      <c r="AI29" s="180"/>
      <c r="AJ29" s="180"/>
      <c r="AK29" s="180"/>
      <c r="AL29" s="180"/>
      <c r="AM29" s="180"/>
      <c r="AN29" s="180"/>
      <c r="AO29" s="180"/>
      <c r="AP29" s="180"/>
      <c r="AQ29" s="180"/>
      <c r="AR29" s="180"/>
      <c r="AS29" s="180"/>
      <c r="AT29" s="180"/>
      <c r="AU29" s="180"/>
      <c r="AV29" s="180"/>
      <c r="AW29" s="180"/>
      <c r="AX29" s="180"/>
      <c r="AY29" s="180"/>
    </row>
    <row r="30" spans="2:51" x14ac:dyDescent="0.35">
      <c r="B30" s="318" t="s">
        <v>197</v>
      </c>
      <c r="C30" s="342" t="s">
        <v>198</v>
      </c>
      <c r="D30" s="334"/>
      <c r="E30" s="334"/>
      <c r="F30" s="334">
        <v>0</v>
      </c>
      <c r="G30" s="334">
        <v>0</v>
      </c>
      <c r="H30" s="334">
        <v>0</v>
      </c>
      <c r="I30" s="334">
        <v>0</v>
      </c>
      <c r="J30" s="338">
        <v>0</v>
      </c>
      <c r="K30" s="334">
        <v>0</v>
      </c>
      <c r="L30" s="334">
        <v>0</v>
      </c>
      <c r="M30" s="334">
        <v>0</v>
      </c>
      <c r="N30" s="334">
        <v>0</v>
      </c>
      <c r="O30" s="334">
        <v>0</v>
      </c>
      <c r="P30" s="334">
        <v>0</v>
      </c>
      <c r="Q30" s="334">
        <v>0</v>
      </c>
      <c r="R30" s="334">
        <v>0</v>
      </c>
      <c r="S30" s="334">
        <v>0</v>
      </c>
      <c r="T30" s="334">
        <v>0</v>
      </c>
      <c r="U30" s="334">
        <v>0</v>
      </c>
      <c r="V30" s="334">
        <v>0</v>
      </c>
      <c r="W30" s="334">
        <v>0</v>
      </c>
      <c r="X30" s="334">
        <v>0</v>
      </c>
      <c r="Y30" s="334">
        <v>0</v>
      </c>
      <c r="Z30" s="334">
        <v>0</v>
      </c>
      <c r="AA30" s="334">
        <v>29.5</v>
      </c>
      <c r="AB30" s="334">
        <v>41.776000000000003</v>
      </c>
      <c r="AC30" s="338">
        <v>39.643000000000001</v>
      </c>
      <c r="AD30" s="623"/>
      <c r="AE30" s="180"/>
      <c r="AF30" s="180"/>
      <c r="AG30" s="180"/>
      <c r="AH30" s="180"/>
      <c r="AI30" s="180"/>
      <c r="AJ30" s="180"/>
      <c r="AK30" s="180"/>
      <c r="AL30" s="180"/>
      <c r="AM30" s="180"/>
      <c r="AN30" s="180"/>
      <c r="AO30" s="180"/>
      <c r="AP30" s="180"/>
      <c r="AQ30" s="180"/>
      <c r="AR30" s="180"/>
      <c r="AS30" s="180"/>
      <c r="AT30" s="180"/>
      <c r="AU30" s="180"/>
      <c r="AV30" s="180"/>
      <c r="AW30" s="180"/>
      <c r="AX30" s="180"/>
      <c r="AY30" s="180"/>
    </row>
    <row r="31" spans="2:51" ht="14.5" customHeight="1" x14ac:dyDescent="0.35">
      <c r="B31" s="318" t="s">
        <v>212</v>
      </c>
      <c r="C31" s="342" t="s">
        <v>213</v>
      </c>
      <c r="D31" s="334"/>
      <c r="E31" s="334"/>
      <c r="F31" s="334">
        <v>0</v>
      </c>
      <c r="G31" s="334">
        <v>0</v>
      </c>
      <c r="H31" s="334">
        <v>0</v>
      </c>
      <c r="I31" s="334">
        <v>0</v>
      </c>
      <c r="J31" s="338">
        <v>0</v>
      </c>
      <c r="K31" s="334">
        <v>0</v>
      </c>
      <c r="L31" s="334">
        <v>0</v>
      </c>
      <c r="M31" s="334">
        <v>0</v>
      </c>
      <c r="N31" s="334">
        <v>0</v>
      </c>
      <c r="O31" s="334">
        <v>0</v>
      </c>
      <c r="P31" s="334">
        <v>0</v>
      </c>
      <c r="Q31" s="334">
        <v>0</v>
      </c>
      <c r="R31" s="334">
        <v>0</v>
      </c>
      <c r="S31" s="334">
        <v>0</v>
      </c>
      <c r="T31" s="334">
        <v>0</v>
      </c>
      <c r="U31" s="334">
        <v>0</v>
      </c>
      <c r="V31" s="334">
        <v>0</v>
      </c>
      <c r="W31" s="334">
        <v>0</v>
      </c>
      <c r="X31" s="334">
        <v>0</v>
      </c>
      <c r="Y31" s="334">
        <v>0</v>
      </c>
      <c r="Z31" s="334">
        <v>0</v>
      </c>
      <c r="AA31" s="334">
        <v>241</v>
      </c>
      <c r="AB31" s="334">
        <v>170.495</v>
      </c>
      <c r="AC31" s="338">
        <v>97.293000000000006</v>
      </c>
      <c r="AD31" s="623"/>
      <c r="AE31" s="180"/>
      <c r="AF31" s="180"/>
      <c r="AG31" s="180"/>
      <c r="AH31" s="180"/>
      <c r="AI31" s="180"/>
      <c r="AJ31" s="180"/>
      <c r="AK31" s="180"/>
      <c r="AL31" s="180"/>
      <c r="AM31" s="180"/>
      <c r="AN31" s="180"/>
      <c r="AO31" s="180"/>
      <c r="AP31" s="180"/>
      <c r="AQ31" s="180"/>
      <c r="AR31" s="180"/>
      <c r="AS31" s="180"/>
      <c r="AT31" s="180"/>
      <c r="AU31" s="180"/>
      <c r="AV31" s="180"/>
      <c r="AW31" s="180"/>
      <c r="AX31" s="180"/>
      <c r="AY31" s="180"/>
    </row>
    <row r="32" spans="2:51" x14ac:dyDescent="0.35">
      <c r="B32" s="318" t="s">
        <v>93</v>
      </c>
      <c r="C32" s="289" t="s">
        <v>88</v>
      </c>
      <c r="D32" s="334">
        <v>0</v>
      </c>
      <c r="E32" s="334">
        <v>0</v>
      </c>
      <c r="F32" s="334">
        <v>0</v>
      </c>
      <c r="G32" s="334">
        <v>0</v>
      </c>
      <c r="H32" s="334">
        <v>8</v>
      </c>
      <c r="I32" s="334">
        <v>15</v>
      </c>
      <c r="J32" s="335">
        <v>15</v>
      </c>
      <c r="K32" s="334">
        <v>0</v>
      </c>
      <c r="L32" s="334">
        <v>0</v>
      </c>
      <c r="M32" s="334">
        <v>0</v>
      </c>
      <c r="N32" s="334">
        <v>0</v>
      </c>
      <c r="O32" s="334">
        <v>0</v>
      </c>
      <c r="P32" s="334">
        <v>2</v>
      </c>
      <c r="Q32" s="334">
        <v>5</v>
      </c>
      <c r="R32" s="334">
        <v>8</v>
      </c>
      <c r="S32" s="334">
        <v>9</v>
      </c>
      <c r="T32" s="334">
        <v>12</v>
      </c>
      <c r="U32" s="334">
        <v>15</v>
      </c>
      <c r="V32" s="334">
        <v>15</v>
      </c>
      <c r="W32" s="334">
        <v>14</v>
      </c>
      <c r="X32" s="334">
        <v>15</v>
      </c>
      <c r="Y32" s="334">
        <v>17</v>
      </c>
      <c r="Z32" s="334">
        <v>15</v>
      </c>
      <c r="AA32" s="334">
        <v>17</v>
      </c>
      <c r="AB32" s="334">
        <v>14</v>
      </c>
      <c r="AC32" s="338">
        <v>24</v>
      </c>
      <c r="AD32" s="622"/>
      <c r="AE32" s="195"/>
      <c r="AF32" s="180"/>
      <c r="AG32" s="180"/>
      <c r="AH32" s="180"/>
      <c r="AI32" s="180"/>
      <c r="AJ32" s="180"/>
      <c r="AK32" s="180"/>
      <c r="AL32" s="180"/>
      <c r="AM32" s="180"/>
      <c r="AN32" s="180"/>
      <c r="AO32" s="180"/>
      <c r="AP32" s="180"/>
      <c r="AQ32" s="180"/>
      <c r="AR32" s="180"/>
      <c r="AS32" s="180"/>
      <c r="AT32" s="180"/>
      <c r="AU32" s="180"/>
      <c r="AV32" s="180"/>
      <c r="AW32" s="180"/>
      <c r="AX32" s="180"/>
      <c r="AY32" s="180"/>
    </row>
    <row r="33" spans="2:51" x14ac:dyDescent="0.35">
      <c r="B33" s="318" t="s">
        <v>94</v>
      </c>
      <c r="C33" s="289" t="s">
        <v>88</v>
      </c>
      <c r="D33" s="334">
        <v>0</v>
      </c>
      <c r="E33" s="334">
        <v>0</v>
      </c>
      <c r="F33" s="334">
        <v>0</v>
      </c>
      <c r="G33" s="334">
        <v>0</v>
      </c>
      <c r="H33" s="334">
        <v>6</v>
      </c>
      <c r="I33" s="334">
        <v>9</v>
      </c>
      <c r="J33" s="335">
        <v>4</v>
      </c>
      <c r="K33" s="334">
        <v>0</v>
      </c>
      <c r="L33" s="334">
        <v>0</v>
      </c>
      <c r="M33" s="334">
        <v>0</v>
      </c>
      <c r="N33" s="334">
        <v>0</v>
      </c>
      <c r="O33" s="334">
        <v>0</v>
      </c>
      <c r="P33" s="334">
        <v>0</v>
      </c>
      <c r="Q33" s="334">
        <v>4</v>
      </c>
      <c r="R33" s="334">
        <v>6</v>
      </c>
      <c r="S33" s="334">
        <v>7</v>
      </c>
      <c r="T33" s="334">
        <v>11</v>
      </c>
      <c r="U33" s="334">
        <v>9</v>
      </c>
      <c r="V33" s="334">
        <v>9</v>
      </c>
      <c r="W33" s="334">
        <v>5</v>
      </c>
      <c r="X33" s="334">
        <v>4</v>
      </c>
      <c r="Y33" s="334">
        <v>4</v>
      </c>
      <c r="Z33" s="334">
        <v>4</v>
      </c>
      <c r="AA33" s="334">
        <v>6</v>
      </c>
      <c r="AB33" s="334">
        <v>6</v>
      </c>
      <c r="AC33" s="338">
        <v>6</v>
      </c>
      <c r="AD33" s="623"/>
      <c r="AE33" s="180"/>
      <c r="AF33" s="180"/>
      <c r="AG33" s="180"/>
      <c r="AH33" s="180"/>
      <c r="AI33" s="180"/>
      <c r="AJ33" s="180"/>
      <c r="AK33" s="180"/>
      <c r="AL33" s="180"/>
      <c r="AM33" s="180"/>
      <c r="AN33" s="180"/>
      <c r="AO33" s="180"/>
      <c r="AP33" s="180"/>
      <c r="AQ33" s="180"/>
      <c r="AR33" s="180"/>
      <c r="AS33" s="180"/>
      <c r="AT33" s="180"/>
      <c r="AU33" s="180"/>
      <c r="AV33" s="180"/>
      <c r="AW33" s="180"/>
      <c r="AX33" s="180"/>
      <c r="AY33" s="180"/>
    </row>
    <row r="34" spans="2:51" x14ac:dyDescent="0.35">
      <c r="B34" s="318" t="s">
        <v>214</v>
      </c>
      <c r="C34" s="289" t="s">
        <v>88</v>
      </c>
      <c r="D34" s="334">
        <v>0</v>
      </c>
      <c r="E34" s="334">
        <v>0</v>
      </c>
      <c r="F34" s="334">
        <v>0</v>
      </c>
      <c r="G34" s="334">
        <v>0</v>
      </c>
      <c r="H34" s="334">
        <v>1</v>
      </c>
      <c r="I34" s="334">
        <v>8</v>
      </c>
      <c r="J34" s="335">
        <v>6</v>
      </c>
      <c r="K34" s="334">
        <v>0</v>
      </c>
      <c r="L34" s="334">
        <v>0</v>
      </c>
      <c r="M34" s="334">
        <v>0</v>
      </c>
      <c r="N34" s="334">
        <v>0</v>
      </c>
      <c r="O34" s="334">
        <v>0</v>
      </c>
      <c r="P34" s="334">
        <v>0</v>
      </c>
      <c r="Q34" s="334">
        <v>0</v>
      </c>
      <c r="R34" s="334">
        <v>1</v>
      </c>
      <c r="S34" s="334">
        <v>1</v>
      </c>
      <c r="T34" s="334">
        <v>0</v>
      </c>
      <c r="U34" s="334">
        <v>7</v>
      </c>
      <c r="V34" s="334">
        <v>8</v>
      </c>
      <c r="W34" s="334">
        <v>7</v>
      </c>
      <c r="X34" s="334">
        <v>9</v>
      </c>
      <c r="Y34" s="334">
        <v>8</v>
      </c>
      <c r="Z34" s="334">
        <v>5</v>
      </c>
      <c r="AA34" s="334">
        <v>6</v>
      </c>
      <c r="AB34" s="334">
        <v>14</v>
      </c>
      <c r="AC34" s="338">
        <v>13</v>
      </c>
      <c r="AD34" s="623"/>
      <c r="AE34" s="180"/>
      <c r="AF34" s="180"/>
      <c r="AG34" s="180"/>
      <c r="AH34" s="180"/>
      <c r="AI34" s="180"/>
      <c r="AJ34" s="180"/>
      <c r="AK34" s="180"/>
      <c r="AL34" s="180"/>
      <c r="AM34" s="180"/>
      <c r="AN34" s="180"/>
      <c r="AO34" s="180"/>
      <c r="AP34" s="180"/>
      <c r="AQ34" s="180"/>
      <c r="AR34" s="180"/>
      <c r="AS34" s="180"/>
      <c r="AT34" s="180"/>
      <c r="AU34" s="180"/>
      <c r="AV34" s="180"/>
      <c r="AW34" s="180"/>
      <c r="AX34" s="180"/>
      <c r="AY34" s="180"/>
    </row>
    <row r="35" spans="2:51" x14ac:dyDescent="0.35">
      <c r="B35" s="318" t="s">
        <v>215</v>
      </c>
      <c r="C35" s="289" t="s">
        <v>88</v>
      </c>
      <c r="D35" s="334"/>
      <c r="E35" s="334"/>
      <c r="F35" s="334">
        <v>0</v>
      </c>
      <c r="G35" s="334">
        <v>0</v>
      </c>
      <c r="H35" s="334">
        <v>0</v>
      </c>
      <c r="I35" s="334">
        <v>3</v>
      </c>
      <c r="J35" s="335">
        <v>3</v>
      </c>
      <c r="K35" s="334">
        <v>0</v>
      </c>
      <c r="L35" s="334">
        <v>0</v>
      </c>
      <c r="M35" s="334">
        <v>0</v>
      </c>
      <c r="N35" s="334">
        <v>0</v>
      </c>
      <c r="O35" s="334">
        <v>0</v>
      </c>
      <c r="P35" s="334">
        <v>0</v>
      </c>
      <c r="Q35" s="334">
        <v>0</v>
      </c>
      <c r="R35" s="334">
        <v>3</v>
      </c>
      <c r="S35" s="334">
        <v>3</v>
      </c>
      <c r="T35" s="334">
        <v>3</v>
      </c>
      <c r="U35" s="334">
        <v>3</v>
      </c>
      <c r="V35" s="334">
        <v>3</v>
      </c>
      <c r="W35" s="334">
        <v>3</v>
      </c>
      <c r="X35" s="334">
        <v>3</v>
      </c>
      <c r="Y35" s="334">
        <v>3</v>
      </c>
      <c r="Z35" s="334">
        <v>3</v>
      </c>
      <c r="AA35" s="334">
        <v>3</v>
      </c>
      <c r="AB35" s="334">
        <v>3</v>
      </c>
      <c r="AC35" s="338">
        <v>3</v>
      </c>
      <c r="AD35" s="623"/>
      <c r="AE35" s="180"/>
      <c r="AF35" s="180"/>
      <c r="AG35" s="180"/>
      <c r="AH35" s="180"/>
      <c r="AI35" s="180"/>
      <c r="AJ35" s="180"/>
      <c r="AK35" s="180"/>
      <c r="AL35" s="180"/>
      <c r="AM35" s="180"/>
      <c r="AN35" s="180"/>
      <c r="AO35" s="180"/>
      <c r="AP35" s="180"/>
      <c r="AQ35" s="180"/>
      <c r="AR35" s="180"/>
      <c r="AS35" s="180"/>
      <c r="AT35" s="180"/>
      <c r="AU35" s="180"/>
      <c r="AV35" s="180"/>
      <c r="AW35" s="180"/>
      <c r="AX35" s="180"/>
      <c r="AY35" s="180"/>
    </row>
    <row r="36" spans="2:51" x14ac:dyDescent="0.35">
      <c r="B36" s="274" t="s">
        <v>216</v>
      </c>
      <c r="C36" s="289" t="s">
        <v>59</v>
      </c>
      <c r="D36" s="343">
        <v>0</v>
      </c>
      <c r="E36" s="343">
        <v>0</v>
      </c>
      <c r="F36" s="343">
        <v>0</v>
      </c>
      <c r="G36" s="343">
        <v>18.119585000000001</v>
      </c>
      <c r="H36" s="343">
        <v>19.654038997000001</v>
      </c>
      <c r="I36" s="334">
        <v>4.8074612090000004</v>
      </c>
      <c r="J36" s="335">
        <v>4.8185447730000002</v>
      </c>
      <c r="K36" s="343">
        <v>3.6033979999999999</v>
      </c>
      <c r="L36" s="343">
        <v>5.8149090000000001</v>
      </c>
      <c r="M36" s="343">
        <v>3.8712469999999999</v>
      </c>
      <c r="N36" s="343">
        <v>4.830031</v>
      </c>
      <c r="O36" s="343">
        <v>5.1661000000000001</v>
      </c>
      <c r="P36" s="343">
        <v>5.6443539999999999</v>
      </c>
      <c r="Q36" s="343">
        <v>4.8339980000000002</v>
      </c>
      <c r="R36" s="343">
        <v>4.0095885469999999</v>
      </c>
      <c r="S36" s="343">
        <v>1.340231</v>
      </c>
      <c r="T36" s="343">
        <v>0.97447481999999996</v>
      </c>
      <c r="U36" s="343">
        <v>1.0995813990000001</v>
      </c>
      <c r="V36" s="343">
        <v>1.39317399</v>
      </c>
      <c r="W36" s="343">
        <v>1.1918757400000002</v>
      </c>
      <c r="X36" s="343">
        <v>1.143589623</v>
      </c>
      <c r="Y36" s="343">
        <v>1.27173264</v>
      </c>
      <c r="Z36" s="343">
        <v>1.21134677</v>
      </c>
      <c r="AA36" s="343">
        <v>1.26626715</v>
      </c>
      <c r="AB36" s="343">
        <v>1.4518218700000001</v>
      </c>
      <c r="AC36" s="344">
        <v>1.08885217</v>
      </c>
      <c r="AD36" s="623"/>
      <c r="AE36" s="180"/>
      <c r="AF36" s="180"/>
      <c r="AG36" s="180"/>
      <c r="AH36" s="180"/>
      <c r="AI36" s="180"/>
      <c r="AJ36" s="180"/>
      <c r="AK36" s="180"/>
      <c r="AL36" s="180"/>
      <c r="AM36" s="180"/>
      <c r="AN36" s="180"/>
      <c r="AO36" s="180"/>
      <c r="AP36" s="180"/>
      <c r="AQ36" s="180"/>
      <c r="AR36" s="180"/>
      <c r="AS36" s="180"/>
      <c r="AT36" s="180"/>
      <c r="AU36" s="180"/>
      <c r="AV36" s="180"/>
      <c r="AW36" s="180"/>
      <c r="AX36" s="180"/>
      <c r="AY36" s="180"/>
    </row>
    <row r="37" spans="2:51" x14ac:dyDescent="0.35">
      <c r="B37" s="318" t="s">
        <v>217</v>
      </c>
      <c r="C37" s="341" t="s">
        <v>69</v>
      </c>
      <c r="D37" s="334"/>
      <c r="E37" s="334"/>
      <c r="F37" s="334">
        <v>0</v>
      </c>
      <c r="G37" s="334">
        <v>0</v>
      </c>
      <c r="H37" s="334">
        <v>0</v>
      </c>
      <c r="I37" s="334">
        <v>0</v>
      </c>
      <c r="J37" s="335">
        <v>0</v>
      </c>
      <c r="K37" s="334">
        <v>0</v>
      </c>
      <c r="L37" s="334">
        <v>0</v>
      </c>
      <c r="M37" s="334">
        <v>0</v>
      </c>
      <c r="N37" s="334">
        <v>0</v>
      </c>
      <c r="O37" s="334">
        <v>0</v>
      </c>
      <c r="P37" s="334">
        <v>0</v>
      </c>
      <c r="Q37" s="334">
        <v>0</v>
      </c>
      <c r="R37" s="334">
        <v>0</v>
      </c>
      <c r="S37" s="334">
        <v>0</v>
      </c>
      <c r="T37" s="334">
        <v>0</v>
      </c>
      <c r="U37" s="334">
        <v>0</v>
      </c>
      <c r="V37" s="334">
        <v>0</v>
      </c>
      <c r="W37" s="334">
        <v>0</v>
      </c>
      <c r="X37" s="334">
        <v>0</v>
      </c>
      <c r="Y37" s="334">
        <v>0</v>
      </c>
      <c r="Z37" s="334">
        <v>0</v>
      </c>
      <c r="AA37" s="334">
        <v>0</v>
      </c>
      <c r="AB37" s="334">
        <v>0</v>
      </c>
      <c r="AC37" s="338">
        <v>278.18599999999998</v>
      </c>
      <c r="AD37" s="623"/>
      <c r="AE37" s="180"/>
      <c r="AF37" s="180"/>
      <c r="AG37" s="180"/>
      <c r="AH37" s="180"/>
      <c r="AI37" s="180"/>
      <c r="AJ37" s="180"/>
      <c r="AK37" s="180"/>
      <c r="AL37" s="180"/>
      <c r="AM37" s="180"/>
      <c r="AN37" s="180"/>
      <c r="AO37" s="180"/>
      <c r="AP37" s="180"/>
      <c r="AQ37" s="180"/>
      <c r="AR37" s="180"/>
      <c r="AS37" s="180"/>
      <c r="AT37" s="180"/>
      <c r="AU37" s="180"/>
      <c r="AV37" s="180"/>
      <c r="AW37" s="180"/>
      <c r="AX37" s="180"/>
      <c r="AY37" s="180"/>
    </row>
    <row r="38" spans="2:51" x14ac:dyDescent="0.35">
      <c r="B38" s="318" t="s">
        <v>95</v>
      </c>
      <c r="C38" s="289" t="s">
        <v>88</v>
      </c>
      <c r="D38" s="334">
        <v>0</v>
      </c>
      <c r="E38" s="334">
        <v>0</v>
      </c>
      <c r="F38" s="334">
        <v>0</v>
      </c>
      <c r="G38" s="334">
        <v>0</v>
      </c>
      <c r="H38" s="334">
        <v>0</v>
      </c>
      <c r="I38" s="334">
        <v>109</v>
      </c>
      <c r="J38" s="335">
        <v>107</v>
      </c>
      <c r="K38" s="334">
        <v>0</v>
      </c>
      <c r="L38" s="334">
        <v>0</v>
      </c>
      <c r="M38" s="334">
        <v>0</v>
      </c>
      <c r="N38" s="334">
        <v>0</v>
      </c>
      <c r="O38" s="334">
        <v>0</v>
      </c>
      <c r="P38" s="334">
        <v>0</v>
      </c>
      <c r="Q38" s="334">
        <v>0</v>
      </c>
      <c r="R38" s="334">
        <v>0</v>
      </c>
      <c r="S38" s="334">
        <v>46</v>
      </c>
      <c r="T38" s="334">
        <v>46</v>
      </c>
      <c r="U38" s="334">
        <v>45</v>
      </c>
      <c r="V38" s="334">
        <v>56</v>
      </c>
      <c r="W38" s="334">
        <v>114</v>
      </c>
      <c r="X38" s="334">
        <v>109</v>
      </c>
      <c r="Y38" s="334">
        <v>111</v>
      </c>
      <c r="Z38" s="334">
        <v>107</v>
      </c>
      <c r="AA38" s="334">
        <v>109</v>
      </c>
      <c r="AB38" s="334">
        <v>107</v>
      </c>
      <c r="AC38" s="338">
        <v>96</v>
      </c>
      <c r="AD38" s="622"/>
      <c r="AE38" s="195"/>
      <c r="AF38" s="180"/>
      <c r="AG38" s="180"/>
      <c r="AH38" s="180"/>
      <c r="AI38" s="180"/>
      <c r="AJ38" s="180"/>
      <c r="AK38" s="180"/>
      <c r="AL38" s="180"/>
      <c r="AM38" s="180"/>
      <c r="AN38" s="180"/>
      <c r="AO38" s="180"/>
      <c r="AP38" s="180"/>
      <c r="AQ38" s="180"/>
      <c r="AR38" s="180"/>
      <c r="AS38" s="180"/>
      <c r="AT38" s="180"/>
      <c r="AU38" s="180"/>
      <c r="AV38" s="180"/>
      <c r="AW38" s="180"/>
      <c r="AX38" s="180"/>
      <c r="AY38" s="180"/>
    </row>
    <row r="39" spans="2:51" x14ac:dyDescent="0.35">
      <c r="B39" s="318" t="s">
        <v>218</v>
      </c>
      <c r="C39" s="289" t="s">
        <v>88</v>
      </c>
      <c r="D39" s="334"/>
      <c r="E39" s="334"/>
      <c r="F39" s="334">
        <v>22</v>
      </c>
      <c r="G39" s="334">
        <v>23</v>
      </c>
      <c r="H39" s="334">
        <v>45</v>
      </c>
      <c r="I39" s="334">
        <v>65</v>
      </c>
      <c r="J39" s="335">
        <v>66</v>
      </c>
      <c r="K39" s="334">
        <v>23</v>
      </c>
      <c r="L39" s="334">
        <v>23</v>
      </c>
      <c r="M39" s="334">
        <v>23</v>
      </c>
      <c r="N39" s="334">
        <v>23</v>
      </c>
      <c r="O39" s="334">
        <v>31</v>
      </c>
      <c r="P39" s="334">
        <v>42</v>
      </c>
      <c r="Q39" s="334">
        <v>44</v>
      </c>
      <c r="R39" s="334">
        <v>45</v>
      </c>
      <c r="S39" s="334">
        <v>54</v>
      </c>
      <c r="T39" s="334">
        <v>54</v>
      </c>
      <c r="U39" s="334">
        <v>65</v>
      </c>
      <c r="V39" s="334">
        <v>65</v>
      </c>
      <c r="W39" s="334">
        <v>65</v>
      </c>
      <c r="X39" s="334">
        <v>65</v>
      </c>
      <c r="Y39" s="334">
        <v>66</v>
      </c>
      <c r="Z39" s="334">
        <v>66</v>
      </c>
      <c r="AA39" s="334">
        <v>74</v>
      </c>
      <c r="AB39" s="334">
        <v>74</v>
      </c>
      <c r="AC39" s="338">
        <v>76</v>
      </c>
      <c r="AD39" s="622"/>
      <c r="AE39" s="195"/>
      <c r="AF39" s="180"/>
      <c r="AG39" s="180"/>
      <c r="AH39" s="180"/>
      <c r="AI39" s="180"/>
      <c r="AJ39" s="180"/>
      <c r="AK39" s="180"/>
      <c r="AL39" s="180"/>
      <c r="AM39" s="180"/>
      <c r="AN39" s="180"/>
      <c r="AO39" s="180"/>
      <c r="AP39" s="180"/>
      <c r="AQ39" s="180"/>
      <c r="AR39" s="180"/>
      <c r="AS39" s="180"/>
      <c r="AT39" s="180"/>
      <c r="AU39" s="180"/>
      <c r="AV39" s="180"/>
      <c r="AW39" s="180"/>
      <c r="AX39" s="180"/>
      <c r="AY39" s="180"/>
    </row>
    <row r="40" spans="2:51" x14ac:dyDescent="0.35">
      <c r="B40" s="318" t="s">
        <v>96</v>
      </c>
      <c r="C40" s="289" t="s">
        <v>88</v>
      </c>
      <c r="D40" s="334">
        <v>0</v>
      </c>
      <c r="E40" s="334">
        <v>0</v>
      </c>
      <c r="F40" s="334">
        <v>0</v>
      </c>
      <c r="G40" s="334">
        <v>0</v>
      </c>
      <c r="H40" s="334">
        <v>0</v>
      </c>
      <c r="I40" s="334">
        <v>28984</v>
      </c>
      <c r="J40" s="335">
        <v>31615</v>
      </c>
      <c r="K40" s="334">
        <v>0</v>
      </c>
      <c r="L40" s="334">
        <v>0</v>
      </c>
      <c r="M40" s="334">
        <v>0</v>
      </c>
      <c r="N40" s="334">
        <v>0</v>
      </c>
      <c r="O40" s="334">
        <v>0</v>
      </c>
      <c r="P40" s="334">
        <v>0</v>
      </c>
      <c r="Q40" s="334">
        <v>0</v>
      </c>
      <c r="R40" s="334">
        <v>0</v>
      </c>
      <c r="S40" s="334">
        <v>4688</v>
      </c>
      <c r="T40" s="334">
        <v>7613</v>
      </c>
      <c r="U40" s="334">
        <v>8436</v>
      </c>
      <c r="V40" s="334">
        <v>8247</v>
      </c>
      <c r="W40" s="345">
        <v>6878</v>
      </c>
      <c r="X40" s="345">
        <v>7924</v>
      </c>
      <c r="Y40" s="334">
        <v>8205</v>
      </c>
      <c r="Z40" s="346">
        <v>8608</v>
      </c>
      <c r="AA40" s="346">
        <v>7871</v>
      </c>
      <c r="AB40" s="346">
        <v>8850</v>
      </c>
      <c r="AC40" s="347">
        <v>9231</v>
      </c>
      <c r="AD40" s="339"/>
      <c r="AE40" s="180"/>
      <c r="AF40" s="180"/>
      <c r="AG40" s="180"/>
      <c r="AH40" s="180"/>
      <c r="AI40" s="180"/>
      <c r="AJ40" s="180"/>
      <c r="AK40" s="180"/>
      <c r="AL40" s="180"/>
      <c r="AM40" s="180"/>
      <c r="AN40" s="180"/>
      <c r="AO40" s="180"/>
      <c r="AP40" s="180"/>
      <c r="AQ40" s="180"/>
      <c r="AR40" s="180"/>
      <c r="AS40" s="180"/>
      <c r="AT40" s="180"/>
      <c r="AU40" s="180"/>
      <c r="AV40" s="180"/>
      <c r="AW40" s="180"/>
      <c r="AX40" s="180"/>
      <c r="AY40" s="180"/>
    </row>
    <row r="41" spans="2:51" x14ac:dyDescent="0.35">
      <c r="B41" s="296"/>
      <c r="C41" s="296"/>
      <c r="D41" s="296"/>
      <c r="E41" s="296"/>
      <c r="F41" s="297"/>
      <c r="G41" s="297"/>
      <c r="H41" s="297"/>
      <c r="I41" s="297"/>
      <c r="J41" s="298"/>
      <c r="K41" s="297"/>
      <c r="L41" s="297"/>
      <c r="M41" s="297"/>
      <c r="N41" s="297"/>
      <c r="O41" s="297"/>
      <c r="P41" s="297"/>
      <c r="Q41" s="297"/>
      <c r="R41" s="297"/>
      <c r="S41" s="297"/>
      <c r="T41" s="297"/>
      <c r="U41" s="297"/>
      <c r="V41" s="297"/>
      <c r="W41" s="297"/>
      <c r="X41" s="297"/>
      <c r="Y41" s="297"/>
      <c r="Z41" s="297"/>
      <c r="AA41" s="297"/>
      <c r="AB41" s="297"/>
      <c r="AC41" s="297"/>
    </row>
    <row r="42" spans="2:51" x14ac:dyDescent="0.35">
      <c r="B42" s="348" t="s">
        <v>177</v>
      </c>
      <c r="C42" s="331"/>
      <c r="D42" s="303" t="s">
        <v>2</v>
      </c>
      <c r="E42" s="303" t="s">
        <v>3</v>
      </c>
      <c r="F42" s="303" t="s">
        <v>4</v>
      </c>
      <c r="G42" s="303" t="s">
        <v>5</v>
      </c>
      <c r="H42" s="263" t="s">
        <v>6</v>
      </c>
      <c r="I42" s="332" t="s">
        <v>7</v>
      </c>
      <c r="J42" s="349" t="s">
        <v>178</v>
      </c>
      <c r="K42" s="332" t="s">
        <v>8</v>
      </c>
      <c r="L42" s="332" t="s">
        <v>9</v>
      </c>
      <c r="M42" s="332" t="s">
        <v>10</v>
      </c>
      <c r="N42" s="332" t="s">
        <v>11</v>
      </c>
      <c r="O42" s="332" t="s">
        <v>12</v>
      </c>
      <c r="P42" s="332" t="s">
        <v>13</v>
      </c>
      <c r="Q42" s="332" t="s">
        <v>14</v>
      </c>
      <c r="R42" s="263" t="s">
        <v>15</v>
      </c>
      <c r="S42" s="332" t="s">
        <v>16</v>
      </c>
      <c r="T42" s="332" t="s">
        <v>17</v>
      </c>
      <c r="U42" s="332" t="s">
        <v>18</v>
      </c>
      <c r="V42" s="332" t="s">
        <v>19</v>
      </c>
      <c r="W42" s="303" t="s">
        <v>20</v>
      </c>
      <c r="X42" s="303" t="s">
        <v>165</v>
      </c>
      <c r="Y42" s="303" t="s">
        <v>172</v>
      </c>
      <c r="Z42" s="303" t="s">
        <v>179</v>
      </c>
      <c r="AA42" s="303" t="s">
        <v>184</v>
      </c>
      <c r="AB42" s="303" t="s">
        <v>188</v>
      </c>
      <c r="AC42" s="368" t="s">
        <v>191</v>
      </c>
      <c r="AD42" s="34"/>
      <c r="AE42" s="182"/>
    </row>
    <row r="43" spans="2:51" x14ac:dyDescent="0.35">
      <c r="B43" s="318" t="s">
        <v>192</v>
      </c>
      <c r="C43" s="289" t="s">
        <v>22</v>
      </c>
      <c r="D43" s="350">
        <v>0</v>
      </c>
      <c r="E43" s="350">
        <v>0</v>
      </c>
      <c r="F43" s="612">
        <v>0</v>
      </c>
      <c r="G43" s="612">
        <v>255.13845087999999</v>
      </c>
      <c r="H43" s="612">
        <v>1063.0664381899999</v>
      </c>
      <c r="I43" s="278">
        <v>4046.6811886099999</v>
      </c>
      <c r="J43" s="279">
        <f>+SUM(W43:Z43)</f>
        <v>4900.4296024466166</v>
      </c>
      <c r="K43" s="278">
        <v>40.390273449999995</v>
      </c>
      <c r="L43" s="278">
        <v>45.075538739999999</v>
      </c>
      <c r="M43" s="278">
        <v>54.620929329999996</v>
      </c>
      <c r="N43" s="278">
        <v>115.05170936</v>
      </c>
      <c r="O43" s="278">
        <v>145.45373459999996</v>
      </c>
      <c r="P43" s="278">
        <v>190.55893554999997</v>
      </c>
      <c r="Q43" s="278">
        <v>317.83975386999998</v>
      </c>
      <c r="R43" s="278">
        <v>409.21401417000004</v>
      </c>
      <c r="S43" s="278">
        <v>521.59451236999996</v>
      </c>
      <c r="T43" s="278">
        <v>521.54661631999988</v>
      </c>
      <c r="U43" s="278">
        <v>1900.8729643000001</v>
      </c>
      <c r="V43" s="278">
        <v>1102.6670956199998</v>
      </c>
      <c r="W43" s="278">
        <v>992.68645040665956</v>
      </c>
      <c r="X43" s="278">
        <v>1183.4856334149786</v>
      </c>
      <c r="Y43" s="278">
        <v>1406.2685429349785</v>
      </c>
      <c r="Z43" s="278">
        <v>1317.98897569</v>
      </c>
      <c r="AA43" s="278">
        <v>1181.4946443500003</v>
      </c>
      <c r="AB43" s="278">
        <v>1340.5789798299998</v>
      </c>
      <c r="AC43" s="351">
        <v>1565.9820299799999</v>
      </c>
    </row>
    <row r="44" spans="2:51" x14ac:dyDescent="0.35">
      <c r="B44" s="318" t="s">
        <v>118</v>
      </c>
      <c r="C44" s="289" t="s">
        <v>22</v>
      </c>
      <c r="D44" s="334">
        <v>0</v>
      </c>
      <c r="E44" s="334">
        <v>0</v>
      </c>
      <c r="F44" s="612">
        <v>9.7776618099999979</v>
      </c>
      <c r="G44" s="612">
        <v>111.76445687</v>
      </c>
      <c r="H44" s="612">
        <v>685.09733527000003</v>
      </c>
      <c r="I44" s="278">
        <v>1414.1355020400001</v>
      </c>
      <c r="J44" s="279">
        <f t="shared" ref="J44:J52" si="0">+SUM(W44:Z44)</f>
        <v>2102.944550745</v>
      </c>
      <c r="K44" s="278">
        <v>22.554005969999999</v>
      </c>
      <c r="L44" s="278">
        <v>27.612171269999997</v>
      </c>
      <c r="M44" s="278">
        <v>25.925913100000002</v>
      </c>
      <c r="N44" s="278">
        <v>35.672366529999998</v>
      </c>
      <c r="O44" s="278">
        <v>42.168086280000004</v>
      </c>
      <c r="P44" s="278">
        <v>97.038279219999993</v>
      </c>
      <c r="Q44" s="278">
        <v>250.53112090000005</v>
      </c>
      <c r="R44" s="278">
        <v>295.35984887000001</v>
      </c>
      <c r="S44" s="278">
        <v>314.87398746000002</v>
      </c>
      <c r="T44" s="278">
        <v>535.63568617999999</v>
      </c>
      <c r="U44" s="278">
        <v>253.83144817999994</v>
      </c>
      <c r="V44" s="278">
        <v>309.79438022000016</v>
      </c>
      <c r="W44" s="278">
        <v>473.20922022249994</v>
      </c>
      <c r="X44" s="278">
        <v>570.58024735624997</v>
      </c>
      <c r="Y44" s="278">
        <v>496.52936314624998</v>
      </c>
      <c r="Z44" s="278">
        <v>562.62572002000013</v>
      </c>
      <c r="AA44" s="278">
        <v>633.92795952000006</v>
      </c>
      <c r="AB44" s="278">
        <v>538.03883873999996</v>
      </c>
      <c r="AC44" s="351">
        <v>762.40991349000001</v>
      </c>
    </row>
    <row r="45" spans="2:51" x14ac:dyDescent="0.35">
      <c r="B45" s="318" t="s">
        <v>163</v>
      </c>
      <c r="C45" s="289" t="s">
        <v>22</v>
      </c>
      <c r="D45" s="334">
        <v>0</v>
      </c>
      <c r="E45" s="334">
        <v>0</v>
      </c>
      <c r="F45" s="612">
        <v>338.54752317999998</v>
      </c>
      <c r="G45" s="612">
        <v>211.33977549999938</v>
      </c>
      <c r="H45" s="612">
        <v>248.12115938000005</v>
      </c>
      <c r="I45" s="278">
        <v>695.29810099999986</v>
      </c>
      <c r="J45" s="279">
        <f t="shared" si="0"/>
        <v>458.15125642000004</v>
      </c>
      <c r="K45" s="278">
        <v>57.398545129999995</v>
      </c>
      <c r="L45" s="278">
        <v>52.390609959999999</v>
      </c>
      <c r="M45" s="278">
        <v>50.105773819999996</v>
      </c>
      <c r="N45" s="278">
        <v>51.444846589999408</v>
      </c>
      <c r="O45" s="278">
        <v>49.630105990000011</v>
      </c>
      <c r="P45" s="278">
        <v>60.842702290000005</v>
      </c>
      <c r="Q45" s="278">
        <v>69.196519330000015</v>
      </c>
      <c r="R45" s="278">
        <v>68.451831769999998</v>
      </c>
      <c r="S45" s="278">
        <v>60.118072129999973</v>
      </c>
      <c r="T45" s="278">
        <v>62.400319200000006</v>
      </c>
      <c r="U45" s="278">
        <v>261.23615060999998</v>
      </c>
      <c r="V45" s="278">
        <v>311.54355905999995</v>
      </c>
      <c r="W45" s="278">
        <v>133.64647406999998</v>
      </c>
      <c r="X45" s="278">
        <v>127.02579958</v>
      </c>
      <c r="Y45" s="278">
        <v>126.56735616</v>
      </c>
      <c r="Z45" s="278">
        <v>70.911626610000027</v>
      </c>
      <c r="AA45" s="278">
        <v>143.76632072000001</v>
      </c>
      <c r="AB45" s="278">
        <v>146.81591158000001</v>
      </c>
      <c r="AC45" s="351">
        <v>148.44187092999999</v>
      </c>
    </row>
    <row r="46" spans="2:51" x14ac:dyDescent="0.35">
      <c r="B46" s="318" t="s">
        <v>193</v>
      </c>
      <c r="C46" s="352" t="s">
        <v>22</v>
      </c>
      <c r="D46" s="334"/>
      <c r="E46" s="334"/>
      <c r="F46" s="278" t="s">
        <v>201</v>
      </c>
      <c r="G46" s="278" t="s">
        <v>201</v>
      </c>
      <c r="H46" s="278" t="s">
        <v>201</v>
      </c>
      <c r="I46" s="278" t="s">
        <v>201</v>
      </c>
      <c r="J46" s="279">
        <f t="shared" si="0"/>
        <v>233.39464174000003</v>
      </c>
      <c r="K46" s="278"/>
      <c r="L46" s="278"/>
      <c r="M46" s="278"/>
      <c r="N46" s="278"/>
      <c r="O46" s="278"/>
      <c r="P46" s="278"/>
      <c r="Q46" s="278"/>
      <c r="R46" s="278"/>
      <c r="S46" s="278"/>
      <c r="T46" s="278"/>
      <c r="U46" s="278"/>
      <c r="V46" s="278"/>
      <c r="W46" s="278">
        <v>0</v>
      </c>
      <c r="X46" s="278">
        <v>0</v>
      </c>
      <c r="Y46" s="278">
        <v>97.604095999999998</v>
      </c>
      <c r="Z46" s="278">
        <v>135.79054574000003</v>
      </c>
      <c r="AA46" s="278">
        <v>77.26912999999999</v>
      </c>
      <c r="AB46" s="278">
        <v>112.11368899999999</v>
      </c>
      <c r="AC46" s="351">
        <v>133.64666899999997</v>
      </c>
    </row>
    <row r="47" spans="2:51" x14ac:dyDescent="0.35">
      <c r="B47" s="318" t="s">
        <v>194</v>
      </c>
      <c r="C47" s="352" t="s">
        <v>22</v>
      </c>
      <c r="D47" s="334"/>
      <c r="E47" s="334"/>
      <c r="F47" s="278" t="s">
        <v>201</v>
      </c>
      <c r="G47" s="278" t="s">
        <v>201</v>
      </c>
      <c r="H47" s="278" t="s">
        <v>201</v>
      </c>
      <c r="I47" s="278" t="s">
        <v>201</v>
      </c>
      <c r="J47" s="279">
        <f t="shared" si="0"/>
        <v>761.90086864999978</v>
      </c>
      <c r="K47" s="278"/>
      <c r="L47" s="278"/>
      <c r="M47" s="278"/>
      <c r="N47" s="278"/>
      <c r="O47" s="278"/>
      <c r="P47" s="278"/>
      <c r="Q47" s="278"/>
      <c r="R47" s="278"/>
      <c r="S47" s="278"/>
      <c r="T47" s="278"/>
      <c r="U47" s="278"/>
      <c r="V47" s="278"/>
      <c r="W47" s="278">
        <v>159.39962983999999</v>
      </c>
      <c r="X47" s="278">
        <v>180.96906869</v>
      </c>
      <c r="Y47" s="278">
        <v>200.89121347</v>
      </c>
      <c r="Z47" s="278">
        <v>220.64095664999979</v>
      </c>
      <c r="AA47" s="278">
        <v>178.79337737999998</v>
      </c>
      <c r="AB47" s="278">
        <v>159.95326464000001</v>
      </c>
      <c r="AC47" s="351">
        <v>195.52705878999998</v>
      </c>
    </row>
    <row r="48" spans="2:51" x14ac:dyDescent="0.35">
      <c r="B48" s="318" t="s">
        <v>195</v>
      </c>
      <c r="C48" s="352" t="s">
        <v>22</v>
      </c>
      <c r="D48" s="334"/>
      <c r="E48" s="334"/>
      <c r="F48" s="278" t="s">
        <v>201</v>
      </c>
      <c r="G48" s="278" t="s">
        <v>201</v>
      </c>
      <c r="H48" s="278" t="s">
        <v>201</v>
      </c>
      <c r="I48" s="278" t="s">
        <v>201</v>
      </c>
      <c r="J48" s="279">
        <f t="shared" si="0"/>
        <v>0</v>
      </c>
      <c r="K48" s="278"/>
      <c r="L48" s="278"/>
      <c r="M48" s="278"/>
      <c r="N48" s="278"/>
      <c r="O48" s="278"/>
      <c r="P48" s="278"/>
      <c r="Q48" s="278"/>
      <c r="R48" s="278"/>
      <c r="S48" s="278"/>
      <c r="T48" s="278"/>
      <c r="U48" s="278"/>
      <c r="V48" s="278"/>
      <c r="W48" s="278">
        <v>0</v>
      </c>
      <c r="X48" s="278">
        <v>0</v>
      </c>
      <c r="Y48" s="278">
        <v>0</v>
      </c>
      <c r="Z48" s="278">
        <v>0</v>
      </c>
      <c r="AA48" s="278">
        <v>102.93534709000001</v>
      </c>
      <c r="AB48" s="278">
        <v>201.56542222000002</v>
      </c>
      <c r="AC48" s="351">
        <v>369.06611428000002</v>
      </c>
    </row>
    <row r="49" spans="2:30" x14ac:dyDescent="0.35">
      <c r="B49" s="318" t="s">
        <v>119</v>
      </c>
      <c r="C49" s="289" t="s">
        <v>22</v>
      </c>
      <c r="D49" s="334">
        <v>0</v>
      </c>
      <c r="E49" s="334">
        <v>0</v>
      </c>
      <c r="F49" s="278" t="s">
        <v>201</v>
      </c>
      <c r="G49" s="612">
        <v>18.092834549999996</v>
      </c>
      <c r="H49" s="612">
        <v>131.85172738</v>
      </c>
      <c r="I49" s="278">
        <v>109.09122044</v>
      </c>
      <c r="J49" s="279">
        <f t="shared" si="0"/>
        <v>0</v>
      </c>
      <c r="K49" s="278">
        <v>6.4413099999999996E-3</v>
      </c>
      <c r="L49" s="278">
        <v>3.7213259999999998E-2</v>
      </c>
      <c r="M49" s="278">
        <v>9.1037130000000008E-2</v>
      </c>
      <c r="N49" s="278">
        <v>17.958142849999994</v>
      </c>
      <c r="O49" s="278">
        <v>16.635000640000001</v>
      </c>
      <c r="P49" s="278">
        <v>27.189779059999999</v>
      </c>
      <c r="Q49" s="278">
        <v>32.3921025</v>
      </c>
      <c r="R49" s="278">
        <v>55.634845179999999</v>
      </c>
      <c r="S49" s="278">
        <v>12.859714659999998</v>
      </c>
      <c r="T49" s="278">
        <v>19.878941900000001</v>
      </c>
      <c r="U49" s="278">
        <v>29.988463530000001</v>
      </c>
      <c r="V49" s="278">
        <v>46.364100350000001</v>
      </c>
      <c r="W49" s="278">
        <v>0</v>
      </c>
      <c r="X49" s="278">
        <v>0</v>
      </c>
      <c r="Y49" s="278">
        <v>0</v>
      </c>
      <c r="Z49" s="278">
        <v>0</v>
      </c>
      <c r="AA49" s="278">
        <v>0</v>
      </c>
      <c r="AB49" s="278">
        <v>0</v>
      </c>
      <c r="AC49" s="351">
        <v>0</v>
      </c>
    </row>
    <row r="50" spans="2:30" x14ac:dyDescent="0.35">
      <c r="B50" s="318" t="s">
        <v>120</v>
      </c>
      <c r="C50" s="352" t="s">
        <v>22</v>
      </c>
      <c r="D50" s="334">
        <v>0</v>
      </c>
      <c r="E50" s="334">
        <v>0</v>
      </c>
      <c r="F50" s="613">
        <v>18.899613460000001</v>
      </c>
      <c r="G50" s="613">
        <v>10.288073480000005</v>
      </c>
      <c r="H50" s="612">
        <v>12.428696230000206</v>
      </c>
      <c r="I50" s="278">
        <v>24.497019890000008</v>
      </c>
      <c r="J50" s="279">
        <f t="shared" si="0"/>
        <v>-0.13032223999999998</v>
      </c>
      <c r="K50" s="278">
        <v>1.9634595399999999</v>
      </c>
      <c r="L50" s="278">
        <v>2.7114667700000097</v>
      </c>
      <c r="M50" s="278">
        <v>2.3553466200000597</v>
      </c>
      <c r="N50" s="278">
        <v>3.2579346700004059</v>
      </c>
      <c r="O50" s="278">
        <v>1.0660724900000993</v>
      </c>
      <c r="P50" s="278">
        <v>1.4614110499999988</v>
      </c>
      <c r="Q50" s="278">
        <v>1.5305034000000006</v>
      </c>
      <c r="R50" s="278">
        <v>8.3707092900001072</v>
      </c>
      <c r="S50" s="278">
        <v>5.6719857700000027</v>
      </c>
      <c r="T50" s="278">
        <v>20.669468690000002</v>
      </c>
      <c r="U50" s="278">
        <v>-3.26982368</v>
      </c>
      <c r="V50" s="278">
        <v>1.42538911</v>
      </c>
      <c r="W50" s="278">
        <v>-3.2580560000000001E-2</v>
      </c>
      <c r="X50" s="278">
        <v>-3.2580559999999995E-2</v>
      </c>
      <c r="Y50" s="278">
        <v>-3.2580559999999995E-2</v>
      </c>
      <c r="Z50" s="278">
        <v>-3.2580559999999995E-2</v>
      </c>
      <c r="AA50" s="278">
        <v>-3.2580559999999995E-2</v>
      </c>
      <c r="AB50" s="278">
        <v>-3.2580559999999995E-2</v>
      </c>
      <c r="AC50" s="351">
        <v>-3.2580559999999995E-2</v>
      </c>
    </row>
    <row r="51" spans="2:30" x14ac:dyDescent="0.35">
      <c r="B51" s="325" t="s">
        <v>196</v>
      </c>
      <c r="C51" s="326" t="s">
        <v>22</v>
      </c>
      <c r="D51" s="345"/>
      <c r="E51" s="345"/>
      <c r="F51" s="353" t="s">
        <v>201</v>
      </c>
      <c r="G51" s="353" t="s">
        <v>201</v>
      </c>
      <c r="H51" s="353" t="s">
        <v>201</v>
      </c>
      <c r="I51" s="353" t="s">
        <v>201</v>
      </c>
      <c r="J51" s="354">
        <f t="shared" si="0"/>
        <v>-397.38827915161573</v>
      </c>
      <c r="K51" s="353"/>
      <c r="L51" s="353"/>
      <c r="M51" s="353"/>
      <c r="N51" s="353"/>
      <c r="O51" s="353"/>
      <c r="P51" s="353"/>
      <c r="Q51" s="353"/>
      <c r="R51" s="353"/>
      <c r="S51" s="353"/>
      <c r="T51" s="353"/>
      <c r="U51" s="353"/>
      <c r="V51" s="353"/>
      <c r="W51" s="353">
        <v>-28.225391259159551</v>
      </c>
      <c r="X51" s="353">
        <v>-68.408958901228743</v>
      </c>
      <c r="Y51" s="353">
        <v>-148.68984785122802</v>
      </c>
      <c r="Z51" s="353">
        <v>-152.06408113999942</v>
      </c>
      <c r="AA51" s="353">
        <v>-42.743202770000607</v>
      </c>
      <c r="AB51" s="353">
        <v>-139.28782334999914</v>
      </c>
      <c r="AC51" s="354">
        <v>-133.31003002999887</v>
      </c>
    </row>
    <row r="52" spans="2:30" x14ac:dyDescent="0.35">
      <c r="B52" s="355" t="s">
        <v>121</v>
      </c>
      <c r="C52" s="356" t="s">
        <v>22</v>
      </c>
      <c r="D52" s="357">
        <f>SUM(D43:D50)</f>
        <v>0</v>
      </c>
      <c r="E52" s="357">
        <f>SUM(E43:E50)</f>
        <v>0</v>
      </c>
      <c r="F52" s="614">
        <v>367.22479844999998</v>
      </c>
      <c r="G52" s="358">
        <v>606.62359127999935</v>
      </c>
      <c r="H52" s="614">
        <v>2140.5653564500003</v>
      </c>
      <c r="I52" s="358">
        <v>6289.7030319799997</v>
      </c>
      <c r="J52" s="359">
        <f t="shared" si="0"/>
        <v>8059.3023186099999</v>
      </c>
      <c r="K52" s="358">
        <v>122.31272539999999</v>
      </c>
      <c r="L52" s="358">
        <v>127.82700000000001</v>
      </c>
      <c r="M52" s="358">
        <v>133.09900000000005</v>
      </c>
      <c r="N52" s="358">
        <v>223.38499999999979</v>
      </c>
      <c r="O52" s="358">
        <v>254.95300000000006</v>
      </c>
      <c r="P52" s="358">
        <v>377.09110716999993</v>
      </c>
      <c r="Q52" s="358">
        <v>671.49</v>
      </c>
      <c r="R52" s="358">
        <v>837.03124928000022</v>
      </c>
      <c r="S52" s="358">
        <v>915.1182723899999</v>
      </c>
      <c r="T52" s="358">
        <v>1160.1310322899999</v>
      </c>
      <c r="U52" s="358">
        <v>2442.6592029399999</v>
      </c>
      <c r="V52" s="358">
        <v>1771.79452436</v>
      </c>
      <c r="W52" s="293">
        <f>SUM(W43:W51)</f>
        <v>1730.6838027199999</v>
      </c>
      <c r="X52" s="293">
        <f t="shared" ref="X52:AB52" si="1">SUM(X43:X51)</f>
        <v>1993.6192095799997</v>
      </c>
      <c r="Y52" s="293">
        <f t="shared" si="1"/>
        <v>2179.1381433000001</v>
      </c>
      <c r="Z52" s="293">
        <f t="shared" si="1"/>
        <v>2155.8611630100004</v>
      </c>
      <c r="AA52" s="293">
        <f t="shared" si="1"/>
        <v>2275.4109957299997</v>
      </c>
      <c r="AB52" s="293">
        <f t="shared" si="1"/>
        <v>2359.7457021</v>
      </c>
      <c r="AC52" s="360">
        <v>3041.7310458800007</v>
      </c>
      <c r="AD52" s="284"/>
    </row>
    <row r="54" spans="2:30" x14ac:dyDescent="0.35">
      <c r="B54" s="621" t="s">
        <v>199</v>
      </c>
    </row>
    <row r="55" spans="2:30" x14ac:dyDescent="0.35">
      <c r="W55" s="244"/>
      <c r="X55" s="244"/>
      <c r="Y55" s="244"/>
      <c r="Z55" s="244"/>
      <c r="AA55" s="244"/>
      <c r="AB55" s="244"/>
      <c r="AC55" s="56"/>
    </row>
    <row r="56" spans="2:30" x14ac:dyDescent="0.35">
      <c r="W56" s="244"/>
      <c r="X56" s="244"/>
      <c r="Y56" s="244"/>
      <c r="Z56" s="244"/>
      <c r="AA56" s="244"/>
      <c r="AB56" s="244"/>
      <c r="AC56" s="56"/>
    </row>
    <row r="57" spans="2:30" x14ac:dyDescent="0.35">
      <c r="W57" s="244"/>
      <c r="X57" s="244"/>
      <c r="Y57" s="244"/>
      <c r="Z57" s="244"/>
      <c r="AA57" s="244"/>
      <c r="AB57" s="244"/>
      <c r="AC57" s="56"/>
    </row>
    <row r="58" spans="2:30" x14ac:dyDescent="0.35">
      <c r="W58" s="244"/>
      <c r="X58" s="244"/>
      <c r="Y58" s="244"/>
      <c r="Z58" s="244"/>
      <c r="AA58" s="244"/>
      <c r="AB58" s="244"/>
      <c r="AC58" s="56"/>
    </row>
    <row r="59" spans="2:30" x14ac:dyDescent="0.35">
      <c r="W59" s="244"/>
      <c r="X59" s="244"/>
      <c r="Y59" s="244"/>
      <c r="Z59" s="244"/>
      <c r="AA59" s="244"/>
      <c r="AB59" s="244"/>
      <c r="AC59" s="56"/>
    </row>
    <row r="60" spans="2:30" x14ac:dyDescent="0.35">
      <c r="W60" s="244"/>
      <c r="X60" s="244"/>
      <c r="Y60" s="244"/>
      <c r="Z60" s="244"/>
      <c r="AA60" s="244"/>
      <c r="AB60" s="244"/>
      <c r="AC60" s="56"/>
    </row>
    <row r="61" spans="2:30" x14ac:dyDescent="0.35">
      <c r="W61" s="244"/>
      <c r="X61" s="244"/>
      <c r="Y61" s="244"/>
      <c r="Z61" s="244"/>
      <c r="AA61" s="244"/>
      <c r="AB61" s="244"/>
      <c r="AC61" s="56"/>
    </row>
    <row r="62" spans="2:30" x14ac:dyDescent="0.35">
      <c r="W62" s="244"/>
      <c r="X62" s="244"/>
      <c r="Y62" s="244"/>
      <c r="Z62" s="244"/>
      <c r="AA62" s="244"/>
      <c r="AB62" s="244"/>
      <c r="AC62" s="56"/>
    </row>
    <row r="63" spans="2:30" x14ac:dyDescent="0.35">
      <c r="W63" s="244"/>
      <c r="X63" s="244"/>
      <c r="Y63" s="244"/>
      <c r="Z63" s="244"/>
      <c r="AA63" s="244"/>
      <c r="AB63" s="244"/>
      <c r="AC63" s="56"/>
    </row>
    <row r="64" spans="2:30" x14ac:dyDescent="0.35">
      <c r="W64" s="244"/>
      <c r="X64" s="244"/>
      <c r="Y64" s="244"/>
      <c r="Z64" s="244"/>
      <c r="AA64" s="244"/>
      <c r="AB64" s="244"/>
      <c r="AC64" s="56"/>
    </row>
    <row r="65" spans="23:29" x14ac:dyDescent="0.35">
      <c r="W65" s="244"/>
      <c r="X65" s="244"/>
      <c r="Y65" s="244"/>
      <c r="Z65" s="244"/>
      <c r="AA65" s="244"/>
      <c r="AB65" s="244"/>
      <c r="AC65" s="56"/>
    </row>
    <row r="66" spans="23:29" x14ac:dyDescent="0.35">
      <c r="W66" s="244"/>
      <c r="X66" s="244"/>
      <c r="Y66" s="244"/>
      <c r="Z66" s="244"/>
      <c r="AA66" s="244"/>
      <c r="AB66" s="244"/>
      <c r="AC66" s="56"/>
    </row>
    <row r="67" spans="23:29" x14ac:dyDescent="0.35">
      <c r="W67" s="244"/>
      <c r="X67" s="244"/>
      <c r="Y67" s="244"/>
      <c r="Z67" s="244"/>
      <c r="AA67" s="244"/>
      <c r="AB67" s="244"/>
      <c r="AC67" s="56"/>
    </row>
  </sheetData>
  <conditionalFormatting sqref="D22:E22 G22:J22">
    <cfRule type="containsText" dxfId="1" priority="2" operator="containsText" text="False">
      <formula>NOT(ISERROR(SEARCH("False",D22)))</formula>
    </cfRule>
  </conditionalFormatting>
  <pageMargins left="0.7" right="0.7" top="0.75" bottom="0.75" header="0.3" footer="0.3"/>
  <pageSetup paperSize="9" orientation="portrait" r:id="rId1"/>
  <ignoredErrors>
    <ignoredError sqref="F40:AE42 F52:AE57 F50:I50 K49:AE50 F4:AE30 K51:V51 F32:AE33 K31:AE31 F43:I45 AC43:AE48 AC51:AE51 K43:V48 G49:I49 F37:AE37 F34:AA34 AC34:AE34 F35:AE35 F38:AE38" numberStoredAsText="1"/>
    <ignoredError sqref="J44 J43 J45 J51 J48 J47 J46" numberStoredAsText="1" formulaRange="1"/>
    <ignoredError sqref="J49:J50"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42D05-2EAD-4CC3-9883-16ACAF9C0786}">
  <sheetPr codeName="Sheet5"/>
  <dimension ref="A1:BE59"/>
  <sheetViews>
    <sheetView showGridLines="0" zoomScale="65" zoomScaleNormal="65" workbookViewId="0">
      <pane xSplit="3" ySplit="4" topLeftCell="F5" activePane="bottomRight" state="frozen"/>
      <selection pane="topRight" activeCell="D1" sqref="D1"/>
      <selection pane="bottomLeft" activeCell="A5" sqref="A5"/>
      <selection pane="bottomRight"/>
    </sheetView>
  </sheetViews>
  <sheetFormatPr defaultColWidth="8.7265625" defaultRowHeight="14.5" outlineLevelCol="1" x14ac:dyDescent="0.35"/>
  <cols>
    <col min="1" max="1" width="4.1796875" style="34" customWidth="1"/>
    <col min="2" max="2" width="53.1796875" style="34" customWidth="1"/>
    <col min="3" max="3" width="11.54296875" style="34" customWidth="1"/>
    <col min="4" max="5" width="10.54296875" style="34" hidden="1" customWidth="1"/>
    <col min="6" max="7" width="11.54296875" style="34" customWidth="1"/>
    <col min="8" max="8" width="12" style="34" customWidth="1"/>
    <col min="9" max="9" width="11.54296875" style="34" customWidth="1"/>
    <col min="10" max="10" width="11.54296875" style="34" bestFit="1" customWidth="1"/>
    <col min="11" max="22" width="11.54296875" style="34" hidden="1" customWidth="1" outlineLevel="1"/>
    <col min="23" max="23" width="11.453125" style="34" customWidth="1" collapsed="1"/>
    <col min="24" max="29" width="11.453125" style="34" customWidth="1"/>
    <col min="30" max="33" width="11.453125" customWidth="1"/>
    <col min="34" max="34" width="9.26953125" bestFit="1" customWidth="1"/>
    <col min="35" max="35" width="10.26953125" bestFit="1" customWidth="1"/>
    <col min="36" max="49" width="9.26953125" bestFit="1" customWidth="1"/>
    <col min="50" max="50" width="10.26953125" bestFit="1" customWidth="1"/>
  </cols>
  <sheetData>
    <row r="1" spans="2:57" x14ac:dyDescent="0.35">
      <c r="H1" s="34" t="s">
        <v>186</v>
      </c>
    </row>
    <row r="2" spans="2:57" ht="18.5" x14ac:dyDescent="0.45">
      <c r="B2" s="615" t="s">
        <v>183</v>
      </c>
      <c r="J2" s="55"/>
    </row>
    <row r="4" spans="2:57" ht="15.5" x14ac:dyDescent="0.35">
      <c r="B4" s="152" t="s">
        <v>176</v>
      </c>
      <c r="C4" s="153"/>
      <c r="D4" s="154" t="s">
        <v>2</v>
      </c>
      <c r="E4" s="84" t="s">
        <v>3</v>
      </c>
      <c r="F4" s="84" t="s">
        <v>4</v>
      </c>
      <c r="G4" s="84" t="s">
        <v>5</v>
      </c>
      <c r="H4" s="84" t="s">
        <v>6</v>
      </c>
      <c r="I4" s="84" t="s">
        <v>7</v>
      </c>
      <c r="J4" s="155" t="s">
        <v>178</v>
      </c>
      <c r="K4" s="84" t="s">
        <v>8</v>
      </c>
      <c r="L4" s="84" t="s">
        <v>9</v>
      </c>
      <c r="M4" s="84" t="s">
        <v>10</v>
      </c>
      <c r="N4" s="84" t="s">
        <v>11</v>
      </c>
      <c r="O4" s="84" t="s">
        <v>12</v>
      </c>
      <c r="P4" s="84" t="s">
        <v>13</v>
      </c>
      <c r="Q4" s="84" t="s">
        <v>14</v>
      </c>
      <c r="R4" s="84" t="s">
        <v>15</v>
      </c>
      <c r="S4" s="84" t="s">
        <v>16</v>
      </c>
      <c r="T4" s="84" t="s">
        <v>17</v>
      </c>
      <c r="U4" s="84" t="s">
        <v>18</v>
      </c>
      <c r="V4" s="84" t="s">
        <v>19</v>
      </c>
      <c r="W4" s="84" t="s">
        <v>20</v>
      </c>
      <c r="X4" s="84" t="s">
        <v>165</v>
      </c>
      <c r="Y4" s="84" t="s">
        <v>172</v>
      </c>
      <c r="Z4" s="84" t="s">
        <v>179</v>
      </c>
      <c r="AA4" s="84" t="s">
        <v>184</v>
      </c>
      <c r="AB4" s="84" t="s">
        <v>188</v>
      </c>
      <c r="AC4" s="372" t="s">
        <v>191</v>
      </c>
    </row>
    <row r="5" spans="2:57" x14ac:dyDescent="0.35">
      <c r="B5" s="41" t="s">
        <v>31</v>
      </c>
      <c r="C5" s="97" t="s">
        <v>22</v>
      </c>
      <c r="D5" s="134">
        <v>1699.134</v>
      </c>
      <c r="E5" s="117">
        <v>2767.6260000000002</v>
      </c>
      <c r="F5" s="117">
        <v>560.77700000000004</v>
      </c>
      <c r="G5" s="117">
        <v>606.63800000000003</v>
      </c>
      <c r="H5" s="117">
        <v>531.64300000000003</v>
      </c>
      <c r="I5" s="117">
        <v>1935.2080000000001</v>
      </c>
      <c r="J5" s="85">
        <v>4681.134</v>
      </c>
      <c r="K5" s="117">
        <v>143.505</v>
      </c>
      <c r="L5" s="117">
        <v>138.52100000000002</v>
      </c>
      <c r="M5" s="117">
        <v>154.23899999999998</v>
      </c>
      <c r="N5" s="117">
        <v>170.37300000000005</v>
      </c>
      <c r="O5" s="117">
        <v>143.08000000000001</v>
      </c>
      <c r="P5" s="117">
        <v>122.48400000000001</v>
      </c>
      <c r="Q5" s="117">
        <v>131.916</v>
      </c>
      <c r="R5" s="117">
        <v>134.16300000000001</v>
      </c>
      <c r="S5" s="117">
        <v>139.381</v>
      </c>
      <c r="T5" s="117">
        <v>126.65099999999998</v>
      </c>
      <c r="U5" s="117">
        <v>852.505</v>
      </c>
      <c r="V5" s="117">
        <v>816.67100000000005</v>
      </c>
      <c r="W5" s="117">
        <v>1081.0329999999999</v>
      </c>
      <c r="X5" s="117">
        <v>1079.7310000000002</v>
      </c>
      <c r="Y5" s="117">
        <v>1265.029</v>
      </c>
      <c r="Z5" s="129">
        <v>1255.3409999999999</v>
      </c>
      <c r="AA5" s="129">
        <v>1099.2449999999999</v>
      </c>
      <c r="AB5" s="129">
        <v>1129.732</v>
      </c>
      <c r="AC5" s="130">
        <v>1112.2560000000003</v>
      </c>
      <c r="AD5" s="180"/>
      <c r="AE5" s="180"/>
      <c r="AF5" s="180"/>
      <c r="AG5" s="180"/>
      <c r="AH5" s="180"/>
      <c r="AI5" s="180"/>
      <c r="AJ5" s="180"/>
      <c r="AK5" s="180"/>
      <c r="AL5" s="180"/>
      <c r="AM5" s="180"/>
      <c r="AN5" s="180"/>
      <c r="AO5" s="180"/>
      <c r="AP5" s="180"/>
      <c r="AQ5" s="180"/>
      <c r="AR5" s="180"/>
      <c r="AS5" s="180"/>
      <c r="AT5" s="180"/>
      <c r="AU5" s="180"/>
      <c r="AV5" s="180"/>
      <c r="AW5" s="180"/>
      <c r="AX5" s="180"/>
      <c r="AY5" s="180"/>
      <c r="AZ5" s="180"/>
      <c r="BA5" s="180"/>
      <c r="BB5" s="180"/>
      <c r="BC5" s="180"/>
      <c r="BD5" s="180"/>
      <c r="BE5" s="180"/>
    </row>
    <row r="6" spans="2:57" x14ac:dyDescent="0.35">
      <c r="B6" s="40" t="s">
        <v>32</v>
      </c>
      <c r="C6" s="16" t="s">
        <v>22</v>
      </c>
      <c r="D6" s="8">
        <v>1056.896</v>
      </c>
      <c r="E6" s="9">
        <v>1599.204</v>
      </c>
      <c r="F6" s="11">
        <v>137.44499999999999</v>
      </c>
      <c r="G6" s="11">
        <v>168.518</v>
      </c>
      <c r="H6" s="11">
        <v>66.58</v>
      </c>
      <c r="I6" s="11">
        <v>229.899</v>
      </c>
      <c r="J6" s="178">
        <v>652.87800000000004</v>
      </c>
      <c r="K6" s="11">
        <v>35.225999999999999</v>
      </c>
      <c r="L6" s="11">
        <v>46.872</v>
      </c>
      <c r="M6" s="11">
        <v>49.554999999999993</v>
      </c>
      <c r="N6" s="11">
        <v>36.865000000000002</v>
      </c>
      <c r="O6" s="11">
        <v>12.255000000000001</v>
      </c>
      <c r="P6" s="11">
        <v>14.436999999999999</v>
      </c>
      <c r="Q6" s="11">
        <v>23.643000000000001</v>
      </c>
      <c r="R6" s="11">
        <v>16.244999999999997</v>
      </c>
      <c r="S6" s="11">
        <v>18.23</v>
      </c>
      <c r="T6" s="11">
        <v>31.291999999999998</v>
      </c>
      <c r="U6" s="11">
        <v>102.17100000000001</v>
      </c>
      <c r="V6" s="11">
        <v>78.205999999999989</v>
      </c>
      <c r="W6" s="11">
        <v>149.739</v>
      </c>
      <c r="X6" s="11">
        <v>158.54799999999997</v>
      </c>
      <c r="Y6" s="11">
        <v>178.90300000000005</v>
      </c>
      <c r="Z6" s="11">
        <v>165.68800000000002</v>
      </c>
      <c r="AA6" s="11">
        <v>119.79900000000001</v>
      </c>
      <c r="AB6" s="11">
        <v>120.48399999999998</v>
      </c>
      <c r="AC6" s="133">
        <v>121.364</v>
      </c>
      <c r="AD6" s="180"/>
      <c r="AE6" s="180"/>
      <c r="AF6" s="180"/>
      <c r="AG6" s="180"/>
      <c r="AH6" s="180"/>
      <c r="AI6" s="180"/>
      <c r="AJ6" s="180"/>
      <c r="AK6" s="180"/>
      <c r="AL6" s="180"/>
      <c r="AM6" s="180"/>
      <c r="AN6" s="180"/>
      <c r="AO6" s="180"/>
      <c r="AP6" s="180"/>
      <c r="AQ6" s="180"/>
      <c r="AR6" s="180"/>
      <c r="AS6" s="180"/>
      <c r="AT6" s="180"/>
      <c r="AU6" s="180"/>
      <c r="AV6" s="180"/>
      <c r="AW6" s="180"/>
      <c r="AX6" s="180"/>
      <c r="AY6" s="180"/>
      <c r="AZ6" s="180"/>
      <c r="BA6" s="180"/>
      <c r="BB6" s="180"/>
      <c r="BC6" s="180"/>
      <c r="BD6" s="180"/>
      <c r="BE6" s="180"/>
    </row>
    <row r="7" spans="2:57" x14ac:dyDescent="0.35">
      <c r="B7" s="41" t="s">
        <v>33</v>
      </c>
      <c r="C7" s="42" t="s">
        <v>22</v>
      </c>
      <c r="D7" s="87">
        <v>781.63699999999994</v>
      </c>
      <c r="E7" s="88">
        <v>1126.1890000000001</v>
      </c>
      <c r="F7" s="117">
        <v>154.60599999999999</v>
      </c>
      <c r="G7" s="117">
        <v>188.38200000000001</v>
      </c>
      <c r="H7" s="117">
        <v>187.67</v>
      </c>
      <c r="I7" s="117">
        <v>15.664999999999992</v>
      </c>
      <c r="J7" s="85">
        <v>356.59500000000003</v>
      </c>
      <c r="K7" s="117">
        <v>38.859000000000002</v>
      </c>
      <c r="L7" s="117">
        <v>52.612999999999992</v>
      </c>
      <c r="M7" s="117">
        <v>52.410000000000011</v>
      </c>
      <c r="N7" s="117">
        <v>44.5</v>
      </c>
      <c r="O7" s="117">
        <v>99.676000000000002</v>
      </c>
      <c r="P7" s="117">
        <v>30.380999999999986</v>
      </c>
      <c r="Q7" s="117">
        <v>37.938000000000017</v>
      </c>
      <c r="R7" s="117">
        <v>19.674999999999983</v>
      </c>
      <c r="S7" s="117">
        <v>31.667999999999999</v>
      </c>
      <c r="T7" s="117">
        <v>21.185000000000002</v>
      </c>
      <c r="U7" s="117">
        <v>66.268000000000001</v>
      </c>
      <c r="V7" s="117">
        <v>-103.45600000000002</v>
      </c>
      <c r="W7" s="117">
        <v>92.888999999999996</v>
      </c>
      <c r="X7" s="117">
        <v>96.091999999999999</v>
      </c>
      <c r="Y7" s="117">
        <v>91.536000000000016</v>
      </c>
      <c r="Z7" s="117">
        <v>76.078000000000017</v>
      </c>
      <c r="AA7" s="117">
        <v>43.290999999999997</v>
      </c>
      <c r="AB7" s="117">
        <v>36.825000000000003</v>
      </c>
      <c r="AC7" s="135">
        <v>33.597999999999999</v>
      </c>
      <c r="AD7" s="180"/>
      <c r="AE7" s="180"/>
      <c r="AF7" s="180"/>
      <c r="AG7" s="180"/>
      <c r="AH7" s="180"/>
      <c r="AI7" s="180"/>
      <c r="AJ7" s="180"/>
      <c r="AK7" s="180"/>
      <c r="AL7" s="180"/>
      <c r="AM7" s="180"/>
      <c r="AN7" s="180"/>
      <c r="AO7" s="180"/>
      <c r="AP7" s="180"/>
      <c r="AQ7" s="180"/>
      <c r="AR7" s="180"/>
      <c r="AS7" s="180"/>
      <c r="AT7" s="180"/>
      <c r="AU7" s="180"/>
      <c r="AV7" s="180"/>
      <c r="AW7" s="180"/>
      <c r="AX7" s="180"/>
      <c r="AY7" s="180"/>
      <c r="AZ7" s="180"/>
      <c r="BA7" s="180"/>
      <c r="BB7" s="180"/>
      <c r="BC7" s="180"/>
      <c r="BD7" s="180"/>
      <c r="BE7" s="180"/>
    </row>
    <row r="8" spans="2:57" x14ac:dyDescent="0.35">
      <c r="B8" s="40" t="s">
        <v>34</v>
      </c>
      <c r="C8" s="16" t="s">
        <v>22</v>
      </c>
      <c r="D8" s="8">
        <v>758.02599999999995</v>
      </c>
      <c r="E8" s="9">
        <v>499.35199999999998</v>
      </c>
      <c r="F8" s="9">
        <v>107.733</v>
      </c>
      <c r="G8" s="9">
        <v>133.60700000000003</v>
      </c>
      <c r="H8" s="9">
        <v>128.28800000000004</v>
      </c>
      <c r="I8" s="9">
        <v>-130.06800000000035</v>
      </c>
      <c r="J8" s="178">
        <v>118.9</v>
      </c>
      <c r="K8" s="12">
        <v>27.827999999999999</v>
      </c>
      <c r="L8" s="12">
        <v>42.353999999999985</v>
      </c>
      <c r="M8" s="12">
        <v>39.914999999999978</v>
      </c>
      <c r="N8" s="12">
        <v>23.510000000000012</v>
      </c>
      <c r="O8" s="12">
        <v>85.058999999999997</v>
      </c>
      <c r="P8" s="12">
        <v>15.68700000000001</v>
      </c>
      <c r="Q8" s="12">
        <v>23.169</v>
      </c>
      <c r="R8" s="12">
        <v>4.3730000000000313</v>
      </c>
      <c r="S8" s="12">
        <v>16.737000000000005</v>
      </c>
      <c r="T8" s="12">
        <v>8.6329999999999991</v>
      </c>
      <c r="U8" s="12">
        <v>24.200000000000053</v>
      </c>
      <c r="V8" s="12">
        <v>-179.63800000000012</v>
      </c>
      <c r="W8" s="12">
        <v>50.119999999999919</v>
      </c>
      <c r="X8" s="12">
        <v>39.941000000000109</v>
      </c>
      <c r="Y8" s="12">
        <v>35.607999999999592</v>
      </c>
      <c r="Z8" s="9">
        <v>-6.7689999999996147</v>
      </c>
      <c r="AA8" s="9">
        <v>0.188</v>
      </c>
      <c r="AB8" s="9">
        <v>-35.03</v>
      </c>
      <c r="AC8" s="78">
        <v>-14.954999999999952</v>
      </c>
      <c r="AD8" s="180"/>
      <c r="AE8" s="180"/>
      <c r="AF8" s="180"/>
      <c r="AG8" s="180"/>
      <c r="AH8" s="180"/>
      <c r="AI8" s="180"/>
      <c r="AJ8" s="180"/>
      <c r="AK8" s="180"/>
      <c r="AL8" s="180"/>
      <c r="AM8" s="180"/>
      <c r="AN8" s="180"/>
      <c r="AO8" s="180"/>
      <c r="AP8" s="180"/>
      <c r="AQ8" s="180"/>
      <c r="AR8" s="180"/>
      <c r="AS8" s="180"/>
      <c r="AT8" s="180"/>
      <c r="AU8" s="180"/>
      <c r="AV8" s="180"/>
      <c r="AW8" s="180"/>
      <c r="AX8" s="180"/>
      <c r="AY8" s="180"/>
      <c r="AZ8" s="180"/>
      <c r="BA8" s="180"/>
      <c r="BB8" s="180"/>
      <c r="BC8" s="180"/>
      <c r="BD8" s="180"/>
      <c r="BE8" s="180"/>
    </row>
    <row r="9" spans="2:57" x14ac:dyDescent="0.35">
      <c r="B9" s="40" t="s">
        <v>35</v>
      </c>
      <c r="C9" s="16" t="s">
        <v>22</v>
      </c>
      <c r="D9" s="8">
        <v>758.02599999999995</v>
      </c>
      <c r="E9" s="9">
        <v>499.35199999999998</v>
      </c>
      <c r="F9" s="9">
        <v>107.733</v>
      </c>
      <c r="G9" s="9">
        <v>133.60700000000003</v>
      </c>
      <c r="H9" s="9">
        <v>128.28800000000004</v>
      </c>
      <c r="I9" s="9">
        <v>-140.22600000000034</v>
      </c>
      <c r="J9" s="178">
        <v>88.165000000000006</v>
      </c>
      <c r="K9" s="9">
        <v>27.827999999999999</v>
      </c>
      <c r="L9" s="9">
        <v>42.353999999999985</v>
      </c>
      <c r="M9" s="9">
        <v>39.914999999999978</v>
      </c>
      <c r="N9" s="9">
        <v>23.510000000000012</v>
      </c>
      <c r="O9" s="9">
        <v>85.058999999999997</v>
      </c>
      <c r="P9" s="9">
        <v>15.68700000000001</v>
      </c>
      <c r="Q9" s="9">
        <v>23.169</v>
      </c>
      <c r="R9" s="9">
        <v>4.3730000000000313</v>
      </c>
      <c r="S9" s="9">
        <v>16.737000000000005</v>
      </c>
      <c r="T9" s="9">
        <v>8.6329999999999991</v>
      </c>
      <c r="U9" s="9">
        <v>2.592000000000052</v>
      </c>
      <c r="V9" s="9">
        <v>-168.18800000000013</v>
      </c>
      <c r="W9" s="9">
        <v>41.105999999999923</v>
      </c>
      <c r="X9" s="9">
        <v>35.094000000000108</v>
      </c>
      <c r="Y9" s="9">
        <v>30.571999999999594</v>
      </c>
      <c r="Z9" s="9">
        <v>-18.606999999999616</v>
      </c>
      <c r="AA9" s="9">
        <v>-11.747</v>
      </c>
      <c r="AB9" s="9">
        <v>-30.006999999999998</v>
      </c>
      <c r="AC9" s="78">
        <v>-51.686</v>
      </c>
      <c r="AD9" s="180"/>
      <c r="AE9" s="180"/>
      <c r="AF9" s="180"/>
      <c r="AG9" s="180"/>
      <c r="AH9" s="180"/>
      <c r="AI9" s="180"/>
      <c r="AJ9" s="180"/>
      <c r="AK9" s="180"/>
      <c r="AL9" s="180"/>
      <c r="AM9" s="180"/>
      <c r="AN9" s="180"/>
      <c r="AO9" s="180"/>
      <c r="AP9" s="180"/>
      <c r="AQ9" s="180"/>
      <c r="AR9" s="180"/>
      <c r="AS9" s="180"/>
      <c r="AT9" s="180"/>
      <c r="AU9" s="180"/>
      <c r="AV9" s="180"/>
      <c r="AW9" s="180"/>
      <c r="AX9" s="180"/>
      <c r="AY9" s="180"/>
      <c r="AZ9" s="180"/>
      <c r="BA9" s="180"/>
      <c r="BB9" s="180"/>
      <c r="BC9" s="180"/>
      <c r="BD9" s="180"/>
      <c r="BE9" s="180"/>
    </row>
    <row r="10" spans="2:57" x14ac:dyDescent="0.35">
      <c r="B10" s="41" t="s">
        <v>36</v>
      </c>
      <c r="C10" s="74" t="s">
        <v>22</v>
      </c>
      <c r="D10" s="179">
        <v>757.59100000000001</v>
      </c>
      <c r="E10" s="90">
        <v>496.971</v>
      </c>
      <c r="F10" s="90">
        <v>107.733</v>
      </c>
      <c r="G10" s="90">
        <v>67.29610271</v>
      </c>
      <c r="H10" s="90">
        <v>55.826798009999997</v>
      </c>
      <c r="I10" s="90">
        <v>-140.59323072000007</v>
      </c>
      <c r="J10" s="162">
        <v>87.330503899999968</v>
      </c>
      <c r="K10" s="89">
        <v>15.40113551</v>
      </c>
      <c r="L10" s="89">
        <v>29.708374110000001</v>
      </c>
      <c r="M10" s="89">
        <v>26.629844819999995</v>
      </c>
      <c r="N10" s="89">
        <v>-4.4432517299999974</v>
      </c>
      <c r="O10" s="89">
        <v>69.548981130000001</v>
      </c>
      <c r="P10" s="89">
        <v>-4.2807959599999998</v>
      </c>
      <c r="Q10" s="89">
        <v>4.5590285600000007</v>
      </c>
      <c r="R10" s="89">
        <v>-14.000415719999999</v>
      </c>
      <c r="S10" s="89">
        <v>16.737000000000005</v>
      </c>
      <c r="T10" s="89">
        <v>8.6329999999999849</v>
      </c>
      <c r="U10" s="89">
        <v>2.1943836200000519</v>
      </c>
      <c r="V10" s="89">
        <v>-168.15761434000012</v>
      </c>
      <c r="W10" s="89">
        <v>40.144991779999927</v>
      </c>
      <c r="X10" s="89">
        <v>35.324390430000108</v>
      </c>
      <c r="Y10" s="89">
        <v>29.409554649999823</v>
      </c>
      <c r="Z10" s="90">
        <v>-17.548432959999893</v>
      </c>
      <c r="AA10" s="90">
        <v>-7.3564560000001435</v>
      </c>
      <c r="AB10" s="90">
        <v>-27.83768351999996</v>
      </c>
      <c r="AC10" s="162">
        <v>-49.989638369999668</v>
      </c>
      <c r="AD10" s="195"/>
      <c r="AE10" s="180"/>
      <c r="AF10" s="180"/>
      <c r="AG10" s="180"/>
      <c r="AH10" s="180"/>
      <c r="AI10" s="180"/>
      <c r="AJ10" s="180"/>
      <c r="AK10" s="180"/>
      <c r="AL10" s="180"/>
      <c r="AM10" s="180"/>
      <c r="AN10" s="180"/>
      <c r="AO10" s="180"/>
      <c r="AP10" s="180"/>
      <c r="AQ10" s="180"/>
      <c r="AR10" s="180"/>
      <c r="AS10" s="180"/>
      <c r="AT10" s="180"/>
      <c r="AU10" s="180"/>
      <c r="AV10" s="180"/>
      <c r="AW10" s="180"/>
      <c r="AX10" s="180"/>
      <c r="AY10" s="180"/>
      <c r="AZ10" s="180"/>
      <c r="BA10" s="180"/>
      <c r="BB10" s="180"/>
      <c r="BC10" s="180"/>
      <c r="BD10" s="180"/>
      <c r="BE10" s="180"/>
    </row>
    <row r="11" spans="2:57" x14ac:dyDescent="0.35">
      <c r="B11" s="44"/>
      <c r="C11" s="44"/>
      <c r="D11" s="44"/>
      <c r="E11" s="44"/>
      <c r="F11" s="44"/>
      <c r="G11" s="44"/>
      <c r="H11" s="44"/>
      <c r="I11" s="44"/>
      <c r="J11" s="45"/>
      <c r="K11" s="44"/>
      <c r="L11" s="44"/>
      <c r="M11" s="44"/>
      <c r="N11" s="44"/>
      <c r="O11" s="44"/>
      <c r="P11" s="44"/>
      <c r="Q11" s="44"/>
      <c r="R11" s="44"/>
      <c r="S11" s="44"/>
      <c r="T11" s="44"/>
      <c r="U11" s="47"/>
      <c r="V11" s="47"/>
      <c r="W11" s="44"/>
      <c r="X11" s="44"/>
      <c r="Y11" s="44"/>
      <c r="Z11" s="44"/>
      <c r="AA11" s="44"/>
      <c r="AB11" s="44"/>
      <c r="AC11" s="44"/>
    </row>
    <row r="12" spans="2:57" ht="15.5" x14ac:dyDescent="0.35">
      <c r="B12" s="35" t="s">
        <v>175</v>
      </c>
      <c r="C12" s="36" t="s">
        <v>1</v>
      </c>
      <c r="D12" s="37" t="s">
        <v>2</v>
      </c>
      <c r="E12" s="38" t="s">
        <v>3</v>
      </c>
      <c r="F12" s="38" t="s">
        <v>4</v>
      </c>
      <c r="G12" s="38" t="s">
        <v>5</v>
      </c>
      <c r="H12" s="38" t="s">
        <v>6</v>
      </c>
      <c r="I12" s="38" t="s">
        <v>7</v>
      </c>
      <c r="J12" s="83" t="s">
        <v>178</v>
      </c>
      <c r="K12" s="38" t="s">
        <v>8</v>
      </c>
      <c r="L12" s="38" t="s">
        <v>9</v>
      </c>
      <c r="M12" s="38" t="s">
        <v>10</v>
      </c>
      <c r="N12" s="38" t="s">
        <v>11</v>
      </c>
      <c r="O12" s="38" t="s">
        <v>12</v>
      </c>
      <c r="P12" s="38" t="s">
        <v>13</v>
      </c>
      <c r="Q12" s="38" t="s">
        <v>14</v>
      </c>
      <c r="R12" s="38" t="s">
        <v>15</v>
      </c>
      <c r="S12" s="151" t="s">
        <v>16</v>
      </c>
      <c r="T12" s="84" t="s">
        <v>17</v>
      </c>
      <c r="U12" s="84" t="s">
        <v>18</v>
      </c>
      <c r="V12" s="84" t="s">
        <v>19</v>
      </c>
      <c r="W12" s="84" t="s">
        <v>20</v>
      </c>
      <c r="X12" s="84" t="s">
        <v>165</v>
      </c>
      <c r="Y12" s="84" t="s">
        <v>172</v>
      </c>
      <c r="Z12" s="84" t="s">
        <v>179</v>
      </c>
      <c r="AA12" s="84" t="s">
        <v>184</v>
      </c>
      <c r="AB12" s="84" t="s">
        <v>188</v>
      </c>
      <c r="AC12" s="372" t="s">
        <v>191</v>
      </c>
    </row>
    <row r="13" spans="2:57" x14ac:dyDescent="0.35">
      <c r="B13" s="41" t="s">
        <v>24</v>
      </c>
      <c r="C13" s="42" t="s">
        <v>22</v>
      </c>
      <c r="D13" s="4">
        <f>Group!D122</f>
        <v>0</v>
      </c>
      <c r="E13" s="4">
        <f>Group!E122</f>
        <v>0</v>
      </c>
      <c r="F13" s="4">
        <v>755.90200000000004</v>
      </c>
      <c r="G13" s="4">
        <v>1036.7940000000001</v>
      </c>
      <c r="H13" s="4">
        <v>4405.348</v>
      </c>
      <c r="I13" s="4">
        <v>8240.5490000000009</v>
      </c>
      <c r="J13" s="175">
        <v>9632.1679999999997</v>
      </c>
      <c r="K13" s="4">
        <v>0</v>
      </c>
      <c r="L13" s="4">
        <v>0</v>
      </c>
      <c r="M13" s="4">
        <v>0</v>
      </c>
      <c r="N13" s="4">
        <v>1036.7940000000001</v>
      </c>
      <c r="O13" s="4">
        <v>2620.828</v>
      </c>
      <c r="P13" s="4">
        <v>4366.3429999999998</v>
      </c>
      <c r="Q13" s="4">
        <v>4444.8509999999997</v>
      </c>
      <c r="R13" s="4">
        <v>4405.348</v>
      </c>
      <c r="S13" s="4">
        <v>4467.692</v>
      </c>
      <c r="T13" s="4">
        <v>8663.6370000000006</v>
      </c>
      <c r="U13" s="4">
        <v>8503.7029999999995</v>
      </c>
      <c r="V13" s="4">
        <v>8240.5490000000009</v>
      </c>
      <c r="W13" s="4">
        <v>8860.0329999999994</v>
      </c>
      <c r="X13" s="4">
        <v>9238.3160000000007</v>
      </c>
      <c r="Y13" s="4">
        <v>9551.2569999999996</v>
      </c>
      <c r="Z13" s="4">
        <v>9632.1679999999997</v>
      </c>
      <c r="AA13" s="4">
        <v>3391.741</v>
      </c>
      <c r="AB13" s="4">
        <v>9378.2440000000006</v>
      </c>
      <c r="AC13" s="163">
        <v>9402.0920000000006</v>
      </c>
      <c r="AD13" s="180"/>
      <c r="AE13" s="180"/>
      <c r="AF13" s="180"/>
      <c r="AG13" s="180"/>
      <c r="AH13" s="180"/>
      <c r="AI13" s="180"/>
      <c r="AJ13" s="180"/>
      <c r="AK13" s="180"/>
      <c r="AL13" s="180"/>
      <c r="AM13" s="180"/>
      <c r="AN13" s="180"/>
      <c r="AO13" s="180"/>
      <c r="AP13" s="180"/>
      <c r="AQ13" s="180"/>
      <c r="AR13" s="180"/>
      <c r="AS13" s="180"/>
      <c r="AT13" s="180"/>
      <c r="AU13" s="180"/>
      <c r="AV13" s="180"/>
      <c r="AW13" s="180"/>
      <c r="AX13" s="180"/>
    </row>
    <row r="14" spans="2:57" x14ac:dyDescent="0.35">
      <c r="B14" s="43" t="s">
        <v>28</v>
      </c>
      <c r="C14" s="74" t="s">
        <v>22</v>
      </c>
      <c r="D14" s="5">
        <f>Group!D141</f>
        <v>0</v>
      </c>
      <c r="E14" s="5">
        <f>Group!E141</f>
        <v>0</v>
      </c>
      <c r="F14" s="5">
        <v>494.66500000000002</v>
      </c>
      <c r="G14" s="5">
        <v>699.08</v>
      </c>
      <c r="H14" s="5">
        <v>4099.5150000000003</v>
      </c>
      <c r="I14" s="5">
        <v>7226.7979999999998</v>
      </c>
      <c r="J14" s="164">
        <v>7941.1689999999999</v>
      </c>
      <c r="K14" s="5">
        <v>0</v>
      </c>
      <c r="L14" s="5">
        <v>0</v>
      </c>
      <c r="M14" s="5">
        <v>0</v>
      </c>
      <c r="N14" s="5">
        <v>699.08</v>
      </c>
      <c r="O14" s="5">
        <v>2287.9050000000002</v>
      </c>
      <c r="P14" s="5">
        <v>4010.0230000000001</v>
      </c>
      <c r="Q14" s="5">
        <v>4065.6590000000001</v>
      </c>
      <c r="R14" s="5">
        <v>4099.5150000000003</v>
      </c>
      <c r="S14" s="5">
        <v>4145.1959999999999</v>
      </c>
      <c r="T14" s="5">
        <v>8130.9030000000002</v>
      </c>
      <c r="U14" s="5">
        <v>7658.0450000000001</v>
      </c>
      <c r="V14" s="5">
        <v>7226.7979999999998</v>
      </c>
      <c r="W14" s="5">
        <v>7728.2449999999999</v>
      </c>
      <c r="X14" s="5">
        <v>8011.7669999999998</v>
      </c>
      <c r="Y14" s="5">
        <v>8319.0920000000006</v>
      </c>
      <c r="Z14" s="5">
        <v>7941.1689999999999</v>
      </c>
      <c r="AA14" s="5">
        <v>2911.4659999999999</v>
      </c>
      <c r="AB14" s="5">
        <v>8583.7450000000008</v>
      </c>
      <c r="AC14" s="164">
        <v>8722.5730000000003</v>
      </c>
      <c r="AD14" s="180"/>
      <c r="AE14" s="180"/>
      <c r="AF14" s="180"/>
      <c r="AG14" s="180"/>
      <c r="AH14" s="180"/>
      <c r="AI14" s="180"/>
      <c r="AJ14" s="180"/>
      <c r="AK14" s="180"/>
      <c r="AL14" s="180"/>
      <c r="AM14" s="180"/>
      <c r="AN14" s="180"/>
      <c r="AO14" s="180"/>
      <c r="AP14" s="180"/>
      <c r="AQ14" s="180"/>
      <c r="AR14" s="180"/>
      <c r="AS14" s="180"/>
      <c r="AT14" s="180"/>
      <c r="AU14" s="180"/>
      <c r="AV14" s="180"/>
      <c r="AW14" s="180"/>
      <c r="AX14" s="180"/>
    </row>
    <row r="15" spans="2:57" x14ac:dyDescent="0.35">
      <c r="B15" s="44"/>
      <c r="C15" s="44"/>
      <c r="D15" s="44"/>
      <c r="E15" s="44"/>
      <c r="F15" s="44"/>
      <c r="G15" s="44"/>
      <c r="H15" s="44"/>
      <c r="I15" s="44"/>
      <c r="J15" s="45"/>
      <c r="K15" s="44"/>
      <c r="L15" s="44"/>
      <c r="M15" s="44"/>
      <c r="N15" s="44"/>
      <c r="O15" s="44"/>
      <c r="P15" s="44"/>
      <c r="Q15" s="44"/>
      <c r="R15" s="44"/>
      <c r="S15" s="44"/>
      <c r="T15" s="44"/>
      <c r="U15" s="44"/>
      <c r="V15" s="44"/>
      <c r="W15" s="44"/>
      <c r="X15" s="44"/>
      <c r="Y15" s="44"/>
      <c r="Z15" s="44"/>
      <c r="AA15" s="44"/>
      <c r="AB15" s="44"/>
      <c r="AC15" s="44"/>
    </row>
    <row r="16" spans="2:57" ht="15.5" x14ac:dyDescent="0.35">
      <c r="B16" s="152" t="s">
        <v>42</v>
      </c>
      <c r="C16" s="153"/>
      <c r="D16" s="84" t="s">
        <v>2</v>
      </c>
      <c r="E16" s="84" t="s">
        <v>3</v>
      </c>
      <c r="F16" s="84" t="s">
        <v>4</v>
      </c>
      <c r="G16" s="84" t="s">
        <v>5</v>
      </c>
      <c r="H16" s="84" t="s">
        <v>6</v>
      </c>
      <c r="I16" s="84" t="s">
        <v>7</v>
      </c>
      <c r="J16" s="155" t="s">
        <v>178</v>
      </c>
      <c r="K16" s="84" t="s">
        <v>8</v>
      </c>
      <c r="L16" s="84" t="s">
        <v>9</v>
      </c>
      <c r="M16" s="84" t="s">
        <v>10</v>
      </c>
      <c r="N16" s="84" t="s">
        <v>11</v>
      </c>
      <c r="O16" s="84" t="s">
        <v>12</v>
      </c>
      <c r="P16" s="84" t="s">
        <v>13</v>
      </c>
      <c r="Q16" s="84" t="s">
        <v>14</v>
      </c>
      <c r="R16" s="84" t="s">
        <v>15</v>
      </c>
      <c r="S16" s="84" t="s">
        <v>16</v>
      </c>
      <c r="T16" s="84" t="s">
        <v>17</v>
      </c>
      <c r="U16" s="84" t="s">
        <v>18</v>
      </c>
      <c r="V16" s="84" t="s">
        <v>19</v>
      </c>
      <c r="W16" s="84" t="s">
        <v>20</v>
      </c>
      <c r="X16" s="84" t="s">
        <v>165</v>
      </c>
      <c r="Y16" s="84" t="s">
        <v>172</v>
      </c>
      <c r="Z16" s="84" t="s">
        <v>179</v>
      </c>
      <c r="AA16" s="84" t="s">
        <v>184</v>
      </c>
      <c r="AB16" s="84" t="s">
        <v>188</v>
      </c>
      <c r="AC16" s="372" t="s">
        <v>191</v>
      </c>
    </row>
    <row r="17" spans="2:50" x14ac:dyDescent="0.35">
      <c r="B17" s="48" t="s">
        <v>43</v>
      </c>
      <c r="C17" s="132" t="s">
        <v>44</v>
      </c>
      <c r="D17" s="17">
        <f>D6/D5</f>
        <v>0.62202039391831365</v>
      </c>
      <c r="E17" s="18">
        <f t="shared" ref="E17" si="0">E6/E5</f>
        <v>0.57782518302689734</v>
      </c>
      <c r="F17" s="18">
        <v>0.24509742731959402</v>
      </c>
      <c r="G17" s="18">
        <v>0.27779004941991764</v>
      </c>
      <c r="H17" s="18">
        <v>0.12523441482348116</v>
      </c>
      <c r="I17" s="18">
        <v>0.11879808268671894</v>
      </c>
      <c r="J17" s="94">
        <v>0.1394700514875242</v>
      </c>
      <c r="K17" s="18">
        <v>0.24546879899655064</v>
      </c>
      <c r="L17" s="18">
        <v>0.33837468687058275</v>
      </c>
      <c r="M17" s="18">
        <v>0.32128709340698525</v>
      </c>
      <c r="N17" s="18">
        <v>0.21637818198893013</v>
      </c>
      <c r="O17" s="18">
        <v>8.5651383841207712E-2</v>
      </c>
      <c r="P17" s="18">
        <v>0.11786845628816824</v>
      </c>
      <c r="Q17" s="18">
        <v>0.17922769034840355</v>
      </c>
      <c r="R17" s="18">
        <v>0.12108405447105385</v>
      </c>
      <c r="S17" s="18">
        <v>0.13079257574561812</v>
      </c>
      <c r="T17" s="18">
        <v>0.24707266425057839</v>
      </c>
      <c r="U17" s="18">
        <v>0.11984797743121742</v>
      </c>
      <c r="V17" s="18">
        <v>9.5761940855007693E-2</v>
      </c>
      <c r="W17" s="18">
        <v>0.13851473544285883</v>
      </c>
      <c r="X17" s="18">
        <v>0.14684027780993594</v>
      </c>
      <c r="Y17" s="18">
        <v>0.1414220543560662</v>
      </c>
      <c r="Z17" s="18">
        <v>0.13198644830368803</v>
      </c>
      <c r="AA17" s="18">
        <v>0.10898298377522755</v>
      </c>
      <c r="AB17" s="18">
        <v>0.10664830242924869</v>
      </c>
      <c r="AC17" s="94">
        <v>0.10911516773116978</v>
      </c>
      <c r="AD17" s="192"/>
      <c r="AE17" s="192"/>
      <c r="AF17" s="192"/>
      <c r="AG17" s="192"/>
      <c r="AH17" s="192"/>
      <c r="AI17" s="192"/>
      <c r="AJ17" s="192"/>
      <c r="AK17" s="192"/>
      <c r="AL17" s="192"/>
      <c r="AM17" s="192"/>
      <c r="AN17" s="192"/>
      <c r="AO17" s="192"/>
      <c r="AP17" s="192"/>
      <c r="AQ17" s="192"/>
      <c r="AR17" s="192"/>
      <c r="AS17" s="192"/>
      <c r="AT17" s="192"/>
      <c r="AU17" s="192"/>
      <c r="AV17" s="192"/>
      <c r="AW17" s="192"/>
      <c r="AX17" s="192"/>
    </row>
    <row r="18" spans="2:50" x14ac:dyDescent="0.35">
      <c r="B18" s="48" t="s">
        <v>45</v>
      </c>
      <c r="C18" s="132" t="s">
        <v>44</v>
      </c>
      <c r="D18" s="17">
        <f>D7/D5</f>
        <v>0.46002081060116501</v>
      </c>
      <c r="E18" s="18">
        <f t="shared" ref="E18" si="1">E7/E5</f>
        <v>0.4069151684512286</v>
      </c>
      <c r="F18" s="18">
        <v>0.27569960964875517</v>
      </c>
      <c r="G18" s="18">
        <v>0.31053445382584011</v>
      </c>
      <c r="H18" s="18">
        <v>0.35300003950019088</v>
      </c>
      <c r="I18" s="18">
        <v>8.0947371031951047E-3</v>
      </c>
      <c r="J18" s="94">
        <v>7.6177054534221841E-2</v>
      </c>
      <c r="K18" s="18">
        <v>0.27078499007003243</v>
      </c>
      <c r="L18" s="18">
        <v>0.37981966633218056</v>
      </c>
      <c r="M18" s="18">
        <v>0.33979732752416714</v>
      </c>
      <c r="N18" s="18">
        <v>0.26119162073802765</v>
      </c>
      <c r="O18" s="18">
        <v>0.69664523343584006</v>
      </c>
      <c r="P18" s="18">
        <v>0.24804056039972555</v>
      </c>
      <c r="Q18" s="18">
        <v>0.2875921040662241</v>
      </c>
      <c r="R18" s="18">
        <v>0.14664997055820145</v>
      </c>
      <c r="S18" s="18">
        <v>0.2272045687719273</v>
      </c>
      <c r="T18" s="18">
        <v>0.16727068874308143</v>
      </c>
      <c r="U18" s="18">
        <v>7.7733268426578142E-2</v>
      </c>
      <c r="V18" s="18">
        <v>-0.12668014414617393</v>
      </c>
      <c r="W18" s="18">
        <v>8.5926146565368497E-2</v>
      </c>
      <c r="X18" s="18">
        <v>8.8996240730330037E-2</v>
      </c>
      <c r="Y18" s="18">
        <v>7.2358815489605391E-2</v>
      </c>
      <c r="Z18" s="18">
        <v>6.0603453563613414E-2</v>
      </c>
      <c r="AA18" s="18">
        <v>3.9382485251240627E-2</v>
      </c>
      <c r="AB18" s="18">
        <v>3.2596226361650375E-2</v>
      </c>
      <c r="AC18" s="94">
        <v>3.020707463030093E-2</v>
      </c>
      <c r="AD18" s="192"/>
      <c r="AE18" s="192"/>
      <c r="AF18" s="192"/>
      <c r="AG18" s="192"/>
      <c r="AH18" s="192"/>
      <c r="AI18" s="192"/>
      <c r="AJ18" s="192"/>
      <c r="AK18" s="192"/>
      <c r="AL18" s="192"/>
      <c r="AM18" s="192"/>
      <c r="AN18" s="192"/>
      <c r="AO18" s="192"/>
      <c r="AP18" s="192"/>
      <c r="AQ18" s="192"/>
      <c r="AR18" s="192"/>
      <c r="AS18" s="192"/>
      <c r="AT18" s="192"/>
      <c r="AU18" s="192"/>
      <c r="AV18" s="192"/>
      <c r="AW18" s="192"/>
      <c r="AX18" s="192"/>
    </row>
    <row r="19" spans="2:50" x14ac:dyDescent="0.35">
      <c r="B19" s="48" t="s">
        <v>203</v>
      </c>
      <c r="C19" s="132" t="s">
        <v>44</v>
      </c>
      <c r="D19" s="144">
        <f>D8/D5</f>
        <v>0.44612490833565804</v>
      </c>
      <c r="E19" s="118">
        <f t="shared" ref="E19" si="2">E8/E5</f>
        <v>0.18042611248774218</v>
      </c>
      <c r="F19" s="118">
        <v>0.19211379924640276</v>
      </c>
      <c r="G19" s="118">
        <v>0.22024172570791811</v>
      </c>
      <c r="H19" s="118">
        <v>0.24130478535408165</v>
      </c>
      <c r="I19" s="118">
        <v>-6.721137986200984E-2</v>
      </c>
      <c r="J19" s="145">
        <v>2.5399828332194722E-2</v>
      </c>
      <c r="K19" s="118">
        <v>0.19391658827218564</v>
      </c>
      <c r="L19" s="118">
        <v>0.30575869362768088</v>
      </c>
      <c r="M19" s="118">
        <v>0.25878668819170236</v>
      </c>
      <c r="N19" s="118">
        <v>0.13799134839440524</v>
      </c>
      <c r="O19" s="118">
        <v>0.59448560246016213</v>
      </c>
      <c r="P19" s="118">
        <v>0.1280738708729304</v>
      </c>
      <c r="Q19" s="118">
        <v>0.17563449467843173</v>
      </c>
      <c r="R19" s="118">
        <v>3.2594679606150957E-2</v>
      </c>
      <c r="S19" s="118">
        <v>0.1200809292514762</v>
      </c>
      <c r="T19" s="118">
        <v>6.8163693930565095E-2</v>
      </c>
      <c r="U19" s="118">
        <v>2.8386930281933891E-2</v>
      </c>
      <c r="V19" s="118">
        <v>-0.21996373080469384</v>
      </c>
      <c r="W19" s="118">
        <v>4.6363061997182257E-2</v>
      </c>
      <c r="X19" s="118">
        <v>3.6991621061171813E-2</v>
      </c>
      <c r="Y19" s="118">
        <v>2.81479713113293E-2</v>
      </c>
      <c r="Z19" s="118">
        <v>-5.392160377140247E-3</v>
      </c>
      <c r="AA19" s="118">
        <v>1.7102647726394027E-4</v>
      </c>
      <c r="AB19" s="118">
        <v>-3.1007353956513582E-2</v>
      </c>
      <c r="AC19" s="145">
        <v>-1.344564560676674E-2</v>
      </c>
      <c r="AD19" s="192"/>
      <c r="AE19" s="192"/>
      <c r="AF19" s="192"/>
      <c r="AG19" s="192"/>
      <c r="AH19" s="192"/>
      <c r="AI19" s="192"/>
      <c r="AJ19" s="192"/>
      <c r="AK19" s="192"/>
      <c r="AL19" s="192"/>
      <c r="AM19" s="192"/>
      <c r="AN19" s="192"/>
      <c r="AO19" s="192"/>
      <c r="AP19" s="192"/>
      <c r="AQ19" s="192"/>
      <c r="AR19" s="192"/>
      <c r="AS19" s="192"/>
      <c r="AT19" s="192"/>
      <c r="AU19" s="192"/>
      <c r="AV19" s="192"/>
      <c r="AW19" s="192"/>
      <c r="AX19" s="192"/>
    </row>
    <row r="20" spans="2:50" x14ac:dyDescent="0.35">
      <c r="B20" s="48" t="s">
        <v>46</v>
      </c>
      <c r="C20" s="132" t="s">
        <v>44</v>
      </c>
      <c r="D20" s="144">
        <f>D9/D5</f>
        <v>0.44612490833565804</v>
      </c>
      <c r="E20" s="118">
        <f t="shared" ref="E20" si="3">E9/E5</f>
        <v>0.18042611248774218</v>
      </c>
      <c r="F20" s="118">
        <v>0.19211379924640276</v>
      </c>
      <c r="G20" s="118">
        <v>0.22024172570791811</v>
      </c>
      <c r="H20" s="118">
        <v>0.24130478535408165</v>
      </c>
      <c r="I20" s="118">
        <v>-7.2460428026341533E-2</v>
      </c>
      <c r="J20" s="145">
        <v>1.883411156356558E-2</v>
      </c>
      <c r="K20" s="118">
        <v>0.19391658827218564</v>
      </c>
      <c r="L20" s="118">
        <v>0.30575869362768088</v>
      </c>
      <c r="M20" s="118">
        <v>0.25878668819170236</v>
      </c>
      <c r="N20" s="118">
        <v>0.13799134839440524</v>
      </c>
      <c r="O20" s="118">
        <v>0.59448560246016213</v>
      </c>
      <c r="P20" s="118">
        <v>0.1280738708729304</v>
      </c>
      <c r="Q20" s="118">
        <v>0.17563449467843173</v>
      </c>
      <c r="R20" s="118">
        <v>3.2594679606150957E-2</v>
      </c>
      <c r="S20" s="118">
        <v>0.1200809292514762</v>
      </c>
      <c r="T20" s="118">
        <v>6.8163693930565095E-2</v>
      </c>
      <c r="U20" s="118">
        <v>3.0404513756518169E-3</v>
      </c>
      <c r="V20" s="118">
        <v>-0.20594339703503628</v>
      </c>
      <c r="W20" s="118">
        <v>3.8024741150362598E-2</v>
      </c>
      <c r="X20" s="118">
        <v>3.2502539984496231E-2</v>
      </c>
      <c r="Y20" s="118">
        <v>2.4167034905918833E-2</v>
      </c>
      <c r="Z20" s="118">
        <v>-1.4822267415785526E-2</v>
      </c>
      <c r="AA20" s="118">
        <v>-1.0686425683082481E-2</v>
      </c>
      <c r="AB20" s="118">
        <v>-2.6561166719186496E-2</v>
      </c>
      <c r="AC20" s="145">
        <v>-4.6469517808849746E-2</v>
      </c>
      <c r="AD20" s="192"/>
      <c r="AE20" s="192"/>
      <c r="AF20" s="192"/>
      <c r="AG20" s="192"/>
      <c r="AH20" s="192"/>
      <c r="AI20" s="192"/>
      <c r="AJ20" s="192"/>
      <c r="AK20" s="192"/>
      <c r="AL20" s="192"/>
      <c r="AM20" s="192"/>
      <c r="AN20" s="192"/>
      <c r="AO20" s="192"/>
      <c r="AP20" s="192"/>
      <c r="AQ20" s="192"/>
      <c r="AR20" s="192"/>
      <c r="AS20" s="192"/>
      <c r="AT20" s="192"/>
      <c r="AU20" s="192"/>
      <c r="AV20" s="192"/>
      <c r="AW20" s="192"/>
      <c r="AX20" s="192"/>
    </row>
    <row r="21" spans="2:50" x14ac:dyDescent="0.35">
      <c r="B21" s="48" t="s">
        <v>47</v>
      </c>
      <c r="C21" s="132" t="s">
        <v>44</v>
      </c>
      <c r="D21" s="144">
        <f>D10/D5</f>
        <v>0.44586889556680048</v>
      </c>
      <c r="E21" s="118">
        <f t="shared" ref="E21" si="4">E10/E5</f>
        <v>0.17956580838595965</v>
      </c>
      <c r="F21" s="118">
        <v>0</v>
      </c>
      <c r="G21" s="118">
        <v>0.11093288371318644</v>
      </c>
      <c r="H21" s="118">
        <v>0.10500805617679532</v>
      </c>
      <c r="I21" s="118">
        <v>-7.2650190945882848E-2</v>
      </c>
      <c r="J21" s="145">
        <v>1.8655843626779318E-2</v>
      </c>
      <c r="K21" s="118">
        <v>0.10732124671614229</v>
      </c>
      <c r="L21" s="118">
        <v>0.21446837743013694</v>
      </c>
      <c r="M21" s="118">
        <v>0.17265312158403517</v>
      </c>
      <c r="N21" s="118">
        <v>-2.6079553274286398E-2</v>
      </c>
      <c r="O21" s="118">
        <v>0.48608457597148447</v>
      </c>
      <c r="P21" s="118">
        <v>-3.4949838019659708E-2</v>
      </c>
      <c r="Q21" s="118">
        <v>3.456008793474636E-2</v>
      </c>
      <c r="R21" s="118">
        <v>-0.10435377652556962</v>
      </c>
      <c r="S21" s="118">
        <v>0.1200809292514762</v>
      </c>
      <c r="T21" s="118">
        <v>6.8163693930564984E-2</v>
      </c>
      <c r="U21" s="118">
        <v>2.5740419352379773E-3</v>
      </c>
      <c r="V21" s="118">
        <v>-0.20590619030184751</v>
      </c>
      <c r="W21" s="118">
        <v>3.7135769009826645E-2</v>
      </c>
      <c r="X21" s="118">
        <v>3.2715917603551345E-2</v>
      </c>
      <c r="Y21" s="118">
        <v>2.3248126841360808E-2</v>
      </c>
      <c r="Z21" s="118">
        <v>-1.3979016824910439E-2</v>
      </c>
      <c r="AA21" s="118">
        <v>-6.6922806107829868E-3</v>
      </c>
      <c r="AB21" s="118">
        <v>-2.4640962210506528E-2</v>
      </c>
      <c r="AC21" s="145">
        <v>-4.494436386047785E-2</v>
      </c>
      <c r="AD21" s="192"/>
      <c r="AE21" s="192"/>
      <c r="AF21" s="192"/>
      <c r="AG21" s="192"/>
      <c r="AH21" s="192"/>
      <c r="AI21" s="192"/>
      <c r="AJ21" s="192"/>
      <c r="AK21" s="192"/>
      <c r="AL21" s="192"/>
      <c r="AM21" s="192"/>
      <c r="AN21" s="192"/>
      <c r="AO21" s="192"/>
      <c r="AP21" s="192"/>
      <c r="AQ21" s="192"/>
      <c r="AR21" s="192"/>
      <c r="AS21" s="192"/>
      <c r="AT21" s="192"/>
      <c r="AU21" s="192"/>
      <c r="AV21" s="192"/>
      <c r="AW21" s="192"/>
      <c r="AX21" s="192"/>
    </row>
    <row r="22" spans="2:50" x14ac:dyDescent="0.35">
      <c r="B22" s="52" t="s">
        <v>174</v>
      </c>
      <c r="C22" s="21" t="s">
        <v>44</v>
      </c>
      <c r="D22" s="122">
        <v>9.9989554144365778E-2</v>
      </c>
      <c r="E22" s="122">
        <v>9.3045952364008214E-2</v>
      </c>
      <c r="F22" s="122">
        <v>0</v>
      </c>
      <c r="G22" s="122">
        <v>0.14905706265869953</v>
      </c>
      <c r="H22" s="122">
        <v>4.7146142088905447E-2</v>
      </c>
      <c r="I22" s="122">
        <v>-2.0570782760606122E-2</v>
      </c>
      <c r="J22" s="123">
        <v>1.191086306774947E-2</v>
      </c>
      <c r="K22" s="122"/>
      <c r="L22" s="122"/>
      <c r="M22" s="122"/>
      <c r="N22" s="122"/>
      <c r="O22" s="122">
        <v>0.18604218806645409</v>
      </c>
      <c r="P22" s="122">
        <v>7.4583339271241889E-2</v>
      </c>
      <c r="Q22" s="122">
        <v>6.0281174720362242E-2</v>
      </c>
      <c r="R22" s="122">
        <v>4.7146142088905447E-2</v>
      </c>
      <c r="S22" s="122">
        <v>1.5090205837007388E-2</v>
      </c>
      <c r="T22" s="122">
        <v>7.7649488464482906E-3</v>
      </c>
      <c r="U22" s="122">
        <v>1.0239843863554868E-2</v>
      </c>
      <c r="V22" s="122">
        <v>-2.0570782760606077E-2</v>
      </c>
      <c r="W22" s="122">
        <v>2.3447155190390555E-2</v>
      </c>
      <c r="X22" s="122">
        <v>2.0610262737311612E-2</v>
      </c>
      <c r="Y22" s="122">
        <v>1.8835487152531472E-2</v>
      </c>
      <c r="Z22" s="122">
        <v>1.191086306774947E-2</v>
      </c>
      <c r="AA22" s="122">
        <v>1.1547992234896605E-4</v>
      </c>
      <c r="AB22" s="122">
        <v>-1.0913716813293044E-2</v>
      </c>
      <c r="AC22" s="123">
        <v>-8.9837321059276394E-3</v>
      </c>
      <c r="AD22" s="192"/>
      <c r="AE22" s="192"/>
      <c r="AF22" s="192"/>
      <c r="AG22" s="192"/>
      <c r="AH22" s="192"/>
      <c r="AI22" s="192"/>
      <c r="AJ22" s="192"/>
      <c r="AK22" s="192"/>
      <c r="AL22" s="192"/>
      <c r="AM22" s="192"/>
      <c r="AN22" s="192"/>
      <c r="AO22" s="192"/>
      <c r="AP22" s="192"/>
      <c r="AQ22" s="192"/>
      <c r="AR22" s="192"/>
      <c r="AS22" s="192"/>
      <c r="AT22" s="192"/>
      <c r="AU22" s="192"/>
      <c r="AV22" s="192"/>
      <c r="AW22" s="192"/>
      <c r="AX22" s="192"/>
    </row>
    <row r="23" spans="2:50" x14ac:dyDescent="0.35">
      <c r="D23" s="53"/>
      <c r="J23" s="54"/>
      <c r="N23" s="55"/>
      <c r="P23" s="56"/>
      <c r="U23" s="57"/>
      <c r="V23" s="57"/>
      <c r="W23" s="57"/>
      <c r="X23" s="57"/>
      <c r="Y23" s="57"/>
      <c r="Z23" s="57"/>
      <c r="AA23" s="57"/>
      <c r="AB23" s="57"/>
      <c r="AC23" s="57"/>
    </row>
    <row r="24" spans="2:50" ht="15.5" x14ac:dyDescent="0.35">
      <c r="B24" s="46" t="s">
        <v>57</v>
      </c>
      <c r="C24" s="66"/>
      <c r="D24" s="38" t="s">
        <v>2</v>
      </c>
      <c r="E24" s="38" t="s">
        <v>3</v>
      </c>
      <c r="F24" s="38" t="s">
        <v>4</v>
      </c>
      <c r="G24" s="38" t="s">
        <v>5</v>
      </c>
      <c r="H24" s="38" t="s">
        <v>6</v>
      </c>
      <c r="I24" s="38" t="s">
        <v>7</v>
      </c>
      <c r="J24" s="83" t="s">
        <v>178</v>
      </c>
      <c r="K24" s="38" t="s">
        <v>8</v>
      </c>
      <c r="L24" s="38" t="s">
        <v>9</v>
      </c>
      <c r="M24" s="38" t="s">
        <v>10</v>
      </c>
      <c r="N24" s="38" t="s">
        <v>11</v>
      </c>
      <c r="O24" s="38" t="s">
        <v>12</v>
      </c>
      <c r="P24" s="38" t="s">
        <v>13</v>
      </c>
      <c r="Q24" s="38" t="s">
        <v>14</v>
      </c>
      <c r="R24" s="38" t="s">
        <v>15</v>
      </c>
      <c r="S24" s="84" t="s">
        <v>16</v>
      </c>
      <c r="T24" s="84" t="s">
        <v>17</v>
      </c>
      <c r="U24" s="84" t="s">
        <v>18</v>
      </c>
      <c r="V24" s="84" t="s">
        <v>19</v>
      </c>
      <c r="W24" s="91" t="s">
        <v>20</v>
      </c>
      <c r="X24" s="91" t="s">
        <v>165</v>
      </c>
      <c r="Y24" s="91" t="s">
        <v>172</v>
      </c>
      <c r="Z24" s="91" t="s">
        <v>179</v>
      </c>
      <c r="AA24" s="91" t="s">
        <v>184</v>
      </c>
      <c r="AB24" s="91" t="s">
        <v>188</v>
      </c>
      <c r="AC24" s="372" t="s">
        <v>191</v>
      </c>
    </row>
    <row r="25" spans="2:50" x14ac:dyDescent="0.35">
      <c r="B25" s="68" t="s">
        <v>97</v>
      </c>
      <c r="C25" s="42" t="s">
        <v>59</v>
      </c>
      <c r="D25" s="114">
        <v>2.4230200000000002</v>
      </c>
      <c r="E25" s="114">
        <v>3.433503</v>
      </c>
      <c r="F25" s="114">
        <v>3.992038</v>
      </c>
      <c r="G25" s="114">
        <v>3.7514350000000003</v>
      </c>
      <c r="H25" s="114">
        <v>4.1167705950000002</v>
      </c>
      <c r="I25" s="114">
        <v>4.2688004929999988</v>
      </c>
      <c r="J25" s="169">
        <v>4.801869205</v>
      </c>
      <c r="K25" s="114">
        <v>0.97584800000000005</v>
      </c>
      <c r="L25" s="114">
        <v>0.90561400000000003</v>
      </c>
      <c r="M25" s="114">
        <v>0.953654</v>
      </c>
      <c r="N25" s="114">
        <v>0.91631899999999999</v>
      </c>
      <c r="O25" s="114">
        <v>0.85219900000000004</v>
      </c>
      <c r="P25" s="114">
        <v>0.98802900000000005</v>
      </c>
      <c r="Q25" s="114">
        <v>1.0465310000000001</v>
      </c>
      <c r="R25" s="114">
        <v>1.2300115949999997</v>
      </c>
      <c r="S25" s="114">
        <v>0.84358024100000006</v>
      </c>
      <c r="T25" s="114">
        <v>1.063474126</v>
      </c>
      <c r="U25" s="114">
        <v>1.1505007789999995</v>
      </c>
      <c r="V25" s="114">
        <v>1.2112453469999998</v>
      </c>
      <c r="W25" s="114">
        <v>1.1315066140000001</v>
      </c>
      <c r="X25" s="114">
        <v>1.1958336149999997</v>
      </c>
      <c r="Y25" s="114">
        <v>1.1601834710000003</v>
      </c>
      <c r="Z25" s="114">
        <v>1.3143455049999999</v>
      </c>
      <c r="AA25" s="114">
        <v>1.1996284799999999</v>
      </c>
      <c r="AB25" s="114">
        <v>1.0099246000000002</v>
      </c>
      <c r="AC25" s="210">
        <v>1.3766110400000002</v>
      </c>
      <c r="AD25" s="181"/>
      <c r="AE25" s="181"/>
      <c r="AF25" s="181"/>
      <c r="AG25" s="181"/>
      <c r="AH25" s="181"/>
      <c r="AI25" s="181"/>
      <c r="AJ25" s="181"/>
      <c r="AK25" s="181"/>
      <c r="AL25" s="181"/>
      <c r="AM25" s="181"/>
      <c r="AN25" s="181"/>
      <c r="AO25" s="181"/>
      <c r="AP25" s="181"/>
      <c r="AQ25" s="181"/>
      <c r="AR25" s="181"/>
      <c r="AS25" s="181"/>
      <c r="AT25" s="181"/>
      <c r="AU25" s="181"/>
      <c r="AV25" s="181"/>
      <c r="AW25" s="181"/>
      <c r="AX25" s="181"/>
    </row>
    <row r="26" spans="2:50" x14ac:dyDescent="0.35">
      <c r="B26" s="68" t="s">
        <v>98</v>
      </c>
      <c r="C26" s="42" t="s">
        <v>99</v>
      </c>
      <c r="D26" s="114">
        <v>0</v>
      </c>
      <c r="E26" s="114">
        <v>0</v>
      </c>
      <c r="F26" s="114">
        <v>0</v>
      </c>
      <c r="G26" s="114">
        <v>0</v>
      </c>
      <c r="H26" s="114">
        <v>0</v>
      </c>
      <c r="I26" s="105">
        <v>190029.30178849696</v>
      </c>
      <c r="J26" s="170">
        <v>393361.87700666091</v>
      </c>
      <c r="K26" s="114">
        <v>0</v>
      </c>
      <c r="L26" s="114">
        <v>0</v>
      </c>
      <c r="M26" s="114">
        <v>0</v>
      </c>
      <c r="N26" s="114">
        <v>0</v>
      </c>
      <c r="O26" s="114">
        <v>0</v>
      </c>
      <c r="P26" s="114">
        <v>0</v>
      </c>
      <c r="Q26" s="114">
        <v>0</v>
      </c>
      <c r="R26" s="114">
        <v>0</v>
      </c>
      <c r="S26" s="114">
        <v>0</v>
      </c>
      <c r="T26" s="114">
        <v>0</v>
      </c>
      <c r="U26" s="115">
        <v>97373.516302882112</v>
      </c>
      <c r="V26" s="115">
        <v>92655.785485614848</v>
      </c>
      <c r="W26" s="115">
        <v>97319.66</v>
      </c>
      <c r="X26" s="115">
        <v>97954.18</v>
      </c>
      <c r="Y26" s="115">
        <v>98601.409000000072</v>
      </c>
      <c r="Z26" s="115">
        <v>99486.628006660845</v>
      </c>
      <c r="AA26" s="115">
        <v>90795.243001426803</v>
      </c>
      <c r="AB26" s="115">
        <v>98028.758001102688</v>
      </c>
      <c r="AC26" s="211">
        <v>100613.18500327077</v>
      </c>
      <c r="AD26" s="181"/>
      <c r="AE26" s="181"/>
      <c r="AF26" s="181"/>
      <c r="AG26" s="181"/>
      <c r="AH26" s="181"/>
      <c r="AI26" s="181"/>
      <c r="AJ26" s="181"/>
      <c r="AK26" s="181"/>
      <c r="AL26" s="181"/>
      <c r="AM26" s="181"/>
      <c r="AN26" s="181"/>
      <c r="AO26" s="181"/>
      <c r="AP26" s="181"/>
      <c r="AQ26" s="181"/>
      <c r="AR26" s="181"/>
      <c r="AS26" s="181"/>
      <c r="AT26" s="181"/>
      <c r="AU26" s="181"/>
      <c r="AV26" s="181"/>
      <c r="AW26" s="181"/>
      <c r="AX26" s="181"/>
    </row>
    <row r="27" spans="2:50" x14ac:dyDescent="0.35">
      <c r="B27" s="68" t="s">
        <v>100</v>
      </c>
      <c r="C27" s="42" t="s">
        <v>161</v>
      </c>
      <c r="D27" s="114">
        <v>0</v>
      </c>
      <c r="E27" s="114">
        <v>0</v>
      </c>
      <c r="F27" s="114">
        <v>0</v>
      </c>
      <c r="G27" s="114">
        <v>0</v>
      </c>
      <c r="H27" s="114">
        <v>0</v>
      </c>
      <c r="I27" s="105">
        <v>15974.406859147341</v>
      </c>
      <c r="J27" s="170">
        <v>37360.200699009234</v>
      </c>
      <c r="K27" s="114">
        <v>0</v>
      </c>
      <c r="L27" s="114">
        <v>0</v>
      </c>
      <c r="M27" s="114">
        <v>0</v>
      </c>
      <c r="N27" s="114">
        <v>0</v>
      </c>
      <c r="O27" s="114">
        <v>0</v>
      </c>
      <c r="P27" s="114">
        <v>0</v>
      </c>
      <c r="Q27" s="114">
        <v>0</v>
      </c>
      <c r="R27" s="114">
        <v>0</v>
      </c>
      <c r="S27" s="114">
        <v>0</v>
      </c>
      <c r="T27" s="114">
        <v>0</v>
      </c>
      <c r="U27" s="115">
        <v>8102.7764899999993</v>
      </c>
      <c r="V27" s="115">
        <v>7871.6303691473413</v>
      </c>
      <c r="W27" s="116">
        <v>7748.8258500000002</v>
      </c>
      <c r="X27" s="116">
        <v>8604.6502259999961</v>
      </c>
      <c r="Y27" s="115">
        <v>9211.5526670000036</v>
      </c>
      <c r="Z27" s="115">
        <v>11795.171956009232</v>
      </c>
      <c r="AA27" s="115">
        <v>10974.948659004416</v>
      </c>
      <c r="AB27" s="115">
        <v>11422.617740021742</v>
      </c>
      <c r="AC27" s="211">
        <v>11489.303620207547</v>
      </c>
      <c r="AD27" s="181"/>
      <c r="AE27" s="181"/>
      <c r="AF27" s="181"/>
      <c r="AG27" s="181"/>
      <c r="AH27" s="181"/>
      <c r="AI27" s="181"/>
      <c r="AJ27" s="181"/>
      <c r="AK27" s="181"/>
      <c r="AL27" s="181"/>
      <c r="AM27" s="181"/>
      <c r="AN27" s="181"/>
      <c r="AO27" s="181"/>
      <c r="AP27" s="181"/>
      <c r="AQ27" s="181"/>
      <c r="AR27" s="181"/>
      <c r="AS27" s="181"/>
      <c r="AT27" s="181"/>
      <c r="AU27" s="181"/>
      <c r="AV27" s="181"/>
      <c r="AW27" s="181"/>
      <c r="AX27" s="181"/>
    </row>
    <row r="28" spans="2:50" x14ac:dyDescent="0.35">
      <c r="B28" s="44"/>
      <c r="C28" s="44"/>
      <c r="D28" s="44"/>
      <c r="E28" s="44"/>
      <c r="F28" s="44"/>
      <c r="G28" s="44"/>
      <c r="H28" s="44"/>
      <c r="I28" s="44"/>
      <c r="J28" s="45"/>
      <c r="K28" s="44"/>
      <c r="L28" s="44"/>
      <c r="M28" s="44"/>
      <c r="N28" s="44"/>
      <c r="O28" s="44"/>
      <c r="P28" s="44"/>
      <c r="Q28" s="44"/>
      <c r="R28" s="44"/>
      <c r="S28" s="44"/>
      <c r="T28" s="44"/>
      <c r="U28" s="44"/>
      <c r="V28" s="44"/>
      <c r="W28" s="44"/>
      <c r="X28" s="44"/>
      <c r="Y28" s="44"/>
      <c r="Z28" s="44"/>
      <c r="AA28" s="44"/>
      <c r="AB28" s="44"/>
      <c r="AC28" s="44"/>
    </row>
    <row r="29" spans="2:50" ht="15.5" x14ac:dyDescent="0.35">
      <c r="B29" s="65" t="s">
        <v>177</v>
      </c>
      <c r="C29" s="66"/>
      <c r="D29" s="91" t="s">
        <v>2</v>
      </c>
      <c r="E29" s="91" t="s">
        <v>3</v>
      </c>
      <c r="F29" s="91" t="s">
        <v>4</v>
      </c>
      <c r="G29" s="91" t="s">
        <v>5</v>
      </c>
      <c r="H29" s="38" t="s">
        <v>6</v>
      </c>
      <c r="I29" s="84" t="s">
        <v>7</v>
      </c>
      <c r="J29" s="83" t="s">
        <v>178</v>
      </c>
      <c r="K29" s="84" t="s">
        <v>8</v>
      </c>
      <c r="L29" s="84" t="s">
        <v>9</v>
      </c>
      <c r="M29" s="84" t="s">
        <v>10</v>
      </c>
      <c r="N29" s="84" t="s">
        <v>11</v>
      </c>
      <c r="O29" s="84" t="s">
        <v>12</v>
      </c>
      <c r="P29" s="84" t="s">
        <v>13</v>
      </c>
      <c r="Q29" s="84" t="s">
        <v>14</v>
      </c>
      <c r="R29" s="38" t="s">
        <v>15</v>
      </c>
      <c r="S29" s="84" t="s">
        <v>16</v>
      </c>
      <c r="T29" s="84" t="s">
        <v>17</v>
      </c>
      <c r="U29" s="84" t="s">
        <v>18</v>
      </c>
      <c r="V29" s="84" t="s">
        <v>19</v>
      </c>
      <c r="W29" s="91" t="s">
        <v>20</v>
      </c>
      <c r="X29" s="91" t="s">
        <v>165</v>
      </c>
      <c r="Y29" s="91" t="s">
        <v>172</v>
      </c>
      <c r="Z29" s="91" t="s">
        <v>179</v>
      </c>
      <c r="AA29" s="91" t="s">
        <v>184</v>
      </c>
      <c r="AB29" s="91" t="s">
        <v>188</v>
      </c>
      <c r="AC29" s="372" t="s">
        <v>191</v>
      </c>
      <c r="AD29" s="189"/>
    </row>
    <row r="30" spans="2:50" x14ac:dyDescent="0.35">
      <c r="B30" s="48" t="s">
        <v>122</v>
      </c>
      <c r="C30" s="16" t="s">
        <v>22</v>
      </c>
      <c r="D30" s="25">
        <v>0</v>
      </c>
      <c r="E30" s="25">
        <v>0</v>
      </c>
      <c r="F30" s="25">
        <v>0</v>
      </c>
      <c r="G30" s="25">
        <v>0</v>
      </c>
      <c r="H30" s="25">
        <v>0</v>
      </c>
      <c r="I30" s="9">
        <v>708.34753377124969</v>
      </c>
      <c r="J30" s="10">
        <v>2293.8042057457556</v>
      </c>
      <c r="K30" s="25">
        <v>0</v>
      </c>
      <c r="L30" s="25">
        <v>0</v>
      </c>
      <c r="M30" s="25">
        <v>0</v>
      </c>
      <c r="N30" s="25">
        <v>0</v>
      </c>
      <c r="O30" s="25">
        <v>0</v>
      </c>
      <c r="P30" s="25">
        <v>0</v>
      </c>
      <c r="Q30" s="25">
        <v>0</v>
      </c>
      <c r="R30" s="25">
        <v>0</v>
      </c>
      <c r="S30" s="25">
        <v>0</v>
      </c>
      <c r="T30" s="25">
        <v>0</v>
      </c>
      <c r="U30" s="9">
        <v>389.7014798801174</v>
      </c>
      <c r="V30" s="9">
        <v>318.64605389113228</v>
      </c>
      <c r="W30" s="79">
        <v>493.03416065770034</v>
      </c>
      <c r="X30" s="79">
        <v>518.52678304452047</v>
      </c>
      <c r="Y30" s="9">
        <v>673.47957893863054</v>
      </c>
      <c r="Z30" s="9">
        <v>608.76368310490432</v>
      </c>
      <c r="AA30" s="9">
        <v>542.59616156386426</v>
      </c>
      <c r="AB30" s="9">
        <v>512.22776802964052</v>
      </c>
      <c r="AC30" s="78">
        <v>545.02473734575437</v>
      </c>
      <c r="AD30" s="193"/>
      <c r="AE30" s="193"/>
      <c r="AF30" s="193"/>
      <c r="AG30" s="193"/>
      <c r="AH30" s="193"/>
      <c r="AI30" s="193"/>
      <c r="AJ30" s="193"/>
      <c r="AK30" s="193"/>
      <c r="AL30" s="193"/>
      <c r="AM30" s="193"/>
      <c r="AN30" s="193"/>
      <c r="AO30" s="193"/>
      <c r="AP30" s="193"/>
      <c r="AQ30" s="193"/>
      <c r="AR30" s="193"/>
      <c r="AS30" s="193"/>
      <c r="AT30" s="193"/>
      <c r="AU30" s="193"/>
      <c r="AV30" s="193"/>
      <c r="AW30" s="193"/>
      <c r="AX30" s="193"/>
    </row>
    <row r="31" spans="2:50" x14ac:dyDescent="0.35">
      <c r="B31" s="48" t="s">
        <v>123</v>
      </c>
      <c r="C31" s="16" t="s">
        <v>22</v>
      </c>
      <c r="D31" s="25">
        <v>0</v>
      </c>
      <c r="E31" s="25">
        <v>0</v>
      </c>
      <c r="F31" s="25">
        <v>0</v>
      </c>
      <c r="G31" s="25">
        <v>0</v>
      </c>
      <c r="H31" s="25">
        <v>0</v>
      </c>
      <c r="I31" s="9">
        <v>163.36805021395185</v>
      </c>
      <c r="J31" s="10">
        <v>585.88031117190326</v>
      </c>
      <c r="K31" s="25">
        <v>0</v>
      </c>
      <c r="L31" s="25">
        <v>0</v>
      </c>
      <c r="M31" s="25">
        <v>0</v>
      </c>
      <c r="N31" s="25">
        <v>0</v>
      </c>
      <c r="O31" s="25">
        <v>0</v>
      </c>
      <c r="P31" s="25">
        <v>0</v>
      </c>
      <c r="Q31" s="25">
        <v>0</v>
      </c>
      <c r="R31" s="25">
        <v>0</v>
      </c>
      <c r="S31" s="25">
        <v>0</v>
      </c>
      <c r="T31" s="25">
        <v>0</v>
      </c>
      <c r="U31" s="9">
        <v>73.063401365416681</v>
      </c>
      <c r="V31" s="9">
        <v>90.304648848535152</v>
      </c>
      <c r="W31" s="79">
        <v>98.663054805166723</v>
      </c>
      <c r="X31" s="79">
        <v>121.23661422198323</v>
      </c>
      <c r="Y31" s="9">
        <v>153.24875209768481</v>
      </c>
      <c r="Z31" s="9">
        <v>212.73189004706848</v>
      </c>
      <c r="AA31" s="9">
        <v>166.56774657603054</v>
      </c>
      <c r="AB31" s="9">
        <v>172.69230931607112</v>
      </c>
      <c r="AC31" s="78">
        <v>151.81369026365803</v>
      </c>
      <c r="AD31" s="193"/>
      <c r="AE31" s="193"/>
      <c r="AF31" s="193"/>
      <c r="AG31" s="193"/>
      <c r="AH31" s="193"/>
      <c r="AI31" s="193"/>
      <c r="AJ31" s="193"/>
      <c r="AK31" s="193"/>
      <c r="AL31" s="193"/>
      <c r="AM31" s="193"/>
      <c r="AN31" s="193"/>
      <c r="AO31" s="193"/>
      <c r="AP31" s="193"/>
      <c r="AQ31" s="193"/>
      <c r="AR31" s="193"/>
      <c r="AS31" s="193"/>
      <c r="AT31" s="193"/>
      <c r="AU31" s="193"/>
      <c r="AV31" s="193"/>
      <c r="AW31" s="193"/>
      <c r="AX31" s="193"/>
    </row>
    <row r="32" spans="2:50" x14ac:dyDescent="0.35">
      <c r="B32" s="48" t="s">
        <v>124</v>
      </c>
      <c r="C32" s="16" t="s">
        <v>22</v>
      </c>
      <c r="D32" s="25">
        <v>0</v>
      </c>
      <c r="E32" s="25">
        <v>0</v>
      </c>
      <c r="F32" s="25">
        <v>0</v>
      </c>
      <c r="G32" s="25">
        <v>0</v>
      </c>
      <c r="H32" s="25">
        <v>0</v>
      </c>
      <c r="I32" s="9">
        <v>94.33889078946487</v>
      </c>
      <c r="J32" s="10">
        <v>254.73179202450478</v>
      </c>
      <c r="K32" s="25">
        <v>0</v>
      </c>
      <c r="L32" s="25">
        <v>0</v>
      </c>
      <c r="M32" s="25">
        <v>0</v>
      </c>
      <c r="N32" s="25">
        <v>0</v>
      </c>
      <c r="O32" s="25">
        <v>0</v>
      </c>
      <c r="P32" s="25">
        <v>0</v>
      </c>
      <c r="Q32" s="25">
        <v>0</v>
      </c>
      <c r="R32" s="25">
        <v>0</v>
      </c>
      <c r="S32" s="25">
        <v>0</v>
      </c>
      <c r="T32" s="25">
        <v>0</v>
      </c>
      <c r="U32" s="9">
        <v>43.188143960442922</v>
      </c>
      <c r="V32" s="9">
        <v>51.150746829021955</v>
      </c>
      <c r="W32" s="79">
        <v>57.941784231311246</v>
      </c>
      <c r="X32" s="79">
        <v>61.888853287770104</v>
      </c>
      <c r="Y32" s="9">
        <v>63.101012210851522</v>
      </c>
      <c r="Z32" s="9">
        <v>71.800142294571913</v>
      </c>
      <c r="AA32" s="9">
        <v>62.68155869350953</v>
      </c>
      <c r="AB32" s="9">
        <v>70.423844033553223</v>
      </c>
      <c r="AC32" s="78">
        <v>73.725487627571823</v>
      </c>
      <c r="AD32" s="193"/>
      <c r="AE32" s="193"/>
      <c r="AF32" s="193"/>
      <c r="AG32" s="193"/>
      <c r="AH32" s="193"/>
      <c r="AI32" s="193"/>
      <c r="AJ32" s="193"/>
      <c r="AK32" s="193"/>
      <c r="AL32" s="193"/>
      <c r="AM32" s="193"/>
      <c r="AN32" s="193"/>
      <c r="AO32" s="193"/>
      <c r="AP32" s="193"/>
      <c r="AQ32" s="193"/>
      <c r="AR32" s="193"/>
      <c r="AS32" s="193"/>
      <c r="AT32" s="193"/>
      <c r="AU32" s="193"/>
      <c r="AV32" s="193"/>
      <c r="AW32" s="193"/>
      <c r="AX32" s="193"/>
    </row>
    <row r="33" spans="2:50" x14ac:dyDescent="0.35">
      <c r="B33" s="48" t="s">
        <v>164</v>
      </c>
      <c r="C33" s="16" t="s">
        <v>22</v>
      </c>
      <c r="D33" s="25">
        <v>0</v>
      </c>
      <c r="E33" s="25">
        <v>0</v>
      </c>
      <c r="F33" s="25">
        <v>0</v>
      </c>
      <c r="G33" s="25">
        <v>0</v>
      </c>
      <c r="H33" s="25">
        <v>0</v>
      </c>
      <c r="I33" s="9">
        <v>160.89645029895777</v>
      </c>
      <c r="J33" s="10">
        <v>442.72324883272097</v>
      </c>
      <c r="K33" s="25">
        <v>0</v>
      </c>
      <c r="L33" s="25">
        <v>0</v>
      </c>
      <c r="M33" s="25">
        <v>0</v>
      </c>
      <c r="N33" s="25">
        <v>0</v>
      </c>
      <c r="O33" s="25">
        <v>0</v>
      </c>
      <c r="P33" s="25">
        <v>0</v>
      </c>
      <c r="Q33" s="25">
        <v>0</v>
      </c>
      <c r="R33" s="25">
        <v>0</v>
      </c>
      <c r="S33" s="25">
        <v>0</v>
      </c>
      <c r="T33" s="25">
        <v>0</v>
      </c>
      <c r="U33" s="9">
        <v>92.896556705957465</v>
      </c>
      <c r="V33" s="186">
        <v>67.999893593000309</v>
      </c>
      <c r="W33" s="79">
        <v>114.05223781825272</v>
      </c>
      <c r="X33" s="79">
        <v>106.29736930947143</v>
      </c>
      <c r="Y33" s="9">
        <v>93.271176443114712</v>
      </c>
      <c r="Z33" s="9">
        <v>129.10246526188212</v>
      </c>
      <c r="AA33" s="9">
        <v>101.00937081163833</v>
      </c>
      <c r="AB33" s="9">
        <v>162.41681168657053</v>
      </c>
      <c r="AC33" s="78">
        <v>135.47436044791573</v>
      </c>
      <c r="AD33" s="193"/>
      <c r="AE33" s="193"/>
      <c r="AF33" s="193"/>
      <c r="AG33" s="193"/>
      <c r="AH33" s="193"/>
      <c r="AI33" s="193"/>
      <c r="AJ33" s="193"/>
      <c r="AK33" s="193"/>
      <c r="AL33" s="193"/>
      <c r="AM33" s="193"/>
      <c r="AN33" s="193"/>
      <c r="AO33" s="193"/>
      <c r="AP33" s="193"/>
      <c r="AQ33" s="193"/>
      <c r="AR33" s="193"/>
      <c r="AS33" s="193"/>
      <c r="AT33" s="193"/>
      <c r="AU33" s="193"/>
      <c r="AV33" s="193"/>
      <c r="AW33" s="193"/>
      <c r="AX33" s="193"/>
    </row>
    <row r="34" spans="2:50" x14ac:dyDescent="0.35">
      <c r="B34" s="48" t="s">
        <v>125</v>
      </c>
      <c r="C34" s="16" t="s">
        <v>22</v>
      </c>
      <c r="D34" s="25">
        <v>0</v>
      </c>
      <c r="E34" s="25"/>
      <c r="F34" s="29">
        <v>306.73358431999998</v>
      </c>
      <c r="G34" s="29">
        <v>335.09407019000002</v>
      </c>
      <c r="H34" s="29">
        <v>260.79190294</v>
      </c>
      <c r="I34" s="9">
        <v>280.02494560000002</v>
      </c>
      <c r="J34" s="10">
        <v>363.44509221999999</v>
      </c>
      <c r="K34" s="9">
        <v>81.44129058</v>
      </c>
      <c r="L34" s="9">
        <v>77.461739739999999</v>
      </c>
      <c r="M34" s="9">
        <v>88.744262759999984</v>
      </c>
      <c r="N34" s="9">
        <v>87.446777109999999</v>
      </c>
      <c r="O34" s="9">
        <v>55.509717480000006</v>
      </c>
      <c r="P34" s="9">
        <v>65.61910549000001</v>
      </c>
      <c r="Q34" s="9">
        <v>66.131912319999998</v>
      </c>
      <c r="R34" s="9">
        <v>73.53116765</v>
      </c>
      <c r="S34" s="9">
        <v>55.661898410000006</v>
      </c>
      <c r="T34" s="9">
        <v>68.730007189999995</v>
      </c>
      <c r="U34" s="9">
        <v>71.577207670000007</v>
      </c>
      <c r="V34" s="9">
        <v>84.055832330000001</v>
      </c>
      <c r="W34" s="79">
        <v>89.767168080000005</v>
      </c>
      <c r="X34" s="79">
        <v>105.33834549999997</v>
      </c>
      <c r="Y34" s="9">
        <v>108.80794379000002</v>
      </c>
      <c r="Z34" s="9">
        <v>59.531634849999996</v>
      </c>
      <c r="AA34" s="9">
        <v>75.485346200000009</v>
      </c>
      <c r="AB34" s="9">
        <v>79.722999999999999</v>
      </c>
      <c r="AC34" s="78">
        <v>82.733000000000004</v>
      </c>
      <c r="AD34" s="193"/>
      <c r="AE34" s="193"/>
      <c r="AF34" s="193"/>
      <c r="AG34" s="193"/>
      <c r="AH34" s="193"/>
      <c r="AI34" s="193"/>
      <c r="AJ34" s="193"/>
      <c r="AK34" s="193"/>
      <c r="AL34" s="193"/>
      <c r="AM34" s="193"/>
      <c r="AN34" s="193"/>
      <c r="AO34" s="193"/>
      <c r="AP34" s="193"/>
      <c r="AQ34" s="193"/>
      <c r="AR34" s="193"/>
      <c r="AS34" s="193"/>
      <c r="AT34" s="193"/>
      <c r="AU34" s="193"/>
      <c r="AV34" s="193"/>
      <c r="AW34" s="193"/>
      <c r="AX34" s="193"/>
    </row>
    <row r="35" spans="2:50" x14ac:dyDescent="0.35">
      <c r="B35" s="52" t="s">
        <v>187</v>
      </c>
      <c r="C35" s="21" t="s">
        <v>22</v>
      </c>
      <c r="D35" s="25">
        <v>0</v>
      </c>
      <c r="E35" s="26">
        <v>0</v>
      </c>
      <c r="F35" s="30">
        <v>254.04341568000007</v>
      </c>
      <c r="G35" s="30">
        <v>271.54392981000001</v>
      </c>
      <c r="H35" s="30">
        <v>270.85109706000003</v>
      </c>
      <c r="I35" s="33">
        <v>528.23212932637568</v>
      </c>
      <c r="J35" s="10">
        <v>740.54935000511523</v>
      </c>
      <c r="K35" s="33">
        <v>62.063709419999995</v>
      </c>
      <c r="L35" s="33">
        <v>61.059260260000016</v>
      </c>
      <c r="M35" s="33">
        <v>65.494737239999992</v>
      </c>
      <c r="N35" s="33">
        <v>82.926222890000048</v>
      </c>
      <c r="O35" s="33">
        <v>87.570282520000006</v>
      </c>
      <c r="P35" s="33">
        <v>56.864894509999999</v>
      </c>
      <c r="Q35" s="33">
        <v>65.784087679999999</v>
      </c>
      <c r="R35" s="33">
        <v>60.63183235000001</v>
      </c>
      <c r="S35" s="33">
        <v>83.719101589999994</v>
      </c>
      <c r="T35" s="33">
        <v>57.920992809999987</v>
      </c>
      <c r="U35" s="9">
        <v>182.07821041806551</v>
      </c>
      <c r="V35" s="9">
        <v>204.51382450831022</v>
      </c>
      <c r="W35" s="79">
        <v>227.57459440756895</v>
      </c>
      <c r="X35" s="79">
        <v>166.44303463625499</v>
      </c>
      <c r="Y35" s="9">
        <v>173.12053651971837</v>
      </c>
      <c r="Z35" s="9">
        <v>173.41118444157291</v>
      </c>
      <c r="AA35" s="9">
        <v>150.86588529838957</v>
      </c>
      <c r="AB35" s="9">
        <v>132.30794718604125</v>
      </c>
      <c r="AC35" s="78">
        <v>122.80633863751025</v>
      </c>
      <c r="AD35" s="193"/>
      <c r="AE35" s="193"/>
      <c r="AF35" s="193"/>
      <c r="AG35" s="193"/>
      <c r="AH35" s="193"/>
      <c r="AI35" s="193"/>
      <c r="AJ35" s="193"/>
      <c r="AK35" s="193"/>
      <c r="AL35" s="193"/>
      <c r="AM35" s="193"/>
      <c r="AN35" s="193"/>
      <c r="AO35" s="193"/>
      <c r="AP35" s="193"/>
      <c r="AQ35" s="193"/>
      <c r="AR35" s="193"/>
      <c r="AS35" s="193"/>
      <c r="AT35" s="193"/>
      <c r="AU35" s="193"/>
      <c r="AV35" s="193"/>
      <c r="AW35" s="193"/>
      <c r="AX35" s="193"/>
    </row>
    <row r="36" spans="2:50" x14ac:dyDescent="0.35">
      <c r="B36" s="73" t="s">
        <v>126</v>
      </c>
      <c r="C36" s="71" t="s">
        <v>22</v>
      </c>
      <c r="D36" s="70">
        <f t="shared" ref="D36:E36" si="5">SUM(D30:D35)</f>
        <v>0</v>
      </c>
      <c r="E36" s="70">
        <f t="shared" si="5"/>
        <v>0</v>
      </c>
      <c r="F36" s="31">
        <v>560.77700000000004</v>
      </c>
      <c r="G36" s="32">
        <v>606.63800000000003</v>
      </c>
      <c r="H36" s="31">
        <v>531.64300000000003</v>
      </c>
      <c r="I36" s="166">
        <v>1935.2080000000001</v>
      </c>
      <c r="J36" s="207">
        <v>4681.134</v>
      </c>
      <c r="K36" s="206">
        <v>143.505</v>
      </c>
      <c r="L36" s="166">
        <v>138.52100000000002</v>
      </c>
      <c r="M36" s="206">
        <v>154.23899999999998</v>
      </c>
      <c r="N36" s="206">
        <v>170.37300000000005</v>
      </c>
      <c r="O36" s="206">
        <v>143.08000000000001</v>
      </c>
      <c r="P36" s="206">
        <v>122.48400000000001</v>
      </c>
      <c r="Q36" s="166">
        <v>131.916</v>
      </c>
      <c r="R36" s="206">
        <v>134.16300000000001</v>
      </c>
      <c r="S36" s="206">
        <v>139.381</v>
      </c>
      <c r="T36" s="206">
        <v>126.65099999999998</v>
      </c>
      <c r="U36" s="166">
        <v>852.505</v>
      </c>
      <c r="V36" s="166">
        <v>816.67100000000005</v>
      </c>
      <c r="W36" s="166">
        <v>1081.0329999999999</v>
      </c>
      <c r="X36" s="166">
        <v>1079.7310000000002</v>
      </c>
      <c r="Y36" s="166">
        <v>1265.029</v>
      </c>
      <c r="Z36" s="166">
        <v>1255.3409999999999</v>
      </c>
      <c r="AA36" s="166">
        <v>1099.2060691434322</v>
      </c>
      <c r="AB36" s="166">
        <v>1129.7916802518766</v>
      </c>
      <c r="AC36" s="188">
        <v>1111.5776143224102</v>
      </c>
      <c r="AD36" s="193"/>
      <c r="AE36" s="193"/>
      <c r="AF36" s="193"/>
      <c r="AG36" s="193"/>
      <c r="AH36" s="193"/>
      <c r="AI36" s="193"/>
      <c r="AJ36" s="193"/>
      <c r="AK36" s="193"/>
      <c r="AL36" s="193"/>
      <c r="AM36" s="193"/>
      <c r="AN36" s="193"/>
      <c r="AO36" s="193"/>
      <c r="AP36" s="193"/>
      <c r="AQ36" s="193"/>
      <c r="AR36" s="193"/>
      <c r="AS36" s="193"/>
      <c r="AT36" s="193"/>
      <c r="AU36" s="193"/>
      <c r="AV36" s="193"/>
      <c r="AW36" s="193"/>
      <c r="AX36" s="193"/>
    </row>
    <row r="37" spans="2:50" x14ac:dyDescent="0.35">
      <c r="AC37" s="55"/>
    </row>
    <row r="38" spans="2:50" x14ac:dyDescent="0.35">
      <c r="F38" s="185"/>
      <c r="G38" s="185"/>
      <c r="H38" s="185"/>
      <c r="I38" s="185"/>
      <c r="J38" s="185"/>
      <c r="AA38"/>
      <c r="AB38"/>
      <c r="AC38"/>
    </row>
    <row r="39" spans="2:50" x14ac:dyDescent="0.35">
      <c r="AA39"/>
      <c r="AB39"/>
      <c r="AC39"/>
    </row>
    <row r="59" spans="7:11" x14ac:dyDescent="0.35">
      <c r="G59" s="185"/>
      <c r="H59" s="185"/>
      <c r="I59" s="185"/>
      <c r="J59" s="185"/>
      <c r="K59" s="185"/>
    </row>
  </sheetData>
  <conditionalFormatting sqref="D22:E22 G22:N22">
    <cfRule type="containsText" dxfId="0" priority="1" operator="containsText" text="False">
      <formula>NOT(ISERROR(SEARCH("False",D22)))</formula>
    </cfRule>
  </conditionalFormatting>
  <pageMargins left="0.7" right="0.7" top="0.75" bottom="0.75" header="0.3" footer="0.3"/>
  <pageSetup paperSize="9" orientation="portrait" r:id="rId1"/>
  <ignoredErrors>
    <ignoredError sqref="F4:AE5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Group</vt:lpstr>
      <vt:lpstr>EC&amp;FZ</vt:lpstr>
      <vt:lpstr>Ports</vt:lpstr>
      <vt:lpstr>M&amp;S</vt:lpstr>
      <vt:lpstr>Logistics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Gupta</dc:creator>
  <cp:lastModifiedBy>Marc Hammoud</cp:lastModifiedBy>
  <dcterms:created xsi:type="dcterms:W3CDTF">2024-05-10T11:48:23Z</dcterms:created>
  <dcterms:modified xsi:type="dcterms:W3CDTF">2025-11-20T08:04:55Z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788057b-dfc2-43d2-bb3c-7f4a783b3405_Enabled">
    <vt:lpwstr>true</vt:lpwstr>
  </property>
  <property fmtid="{D5CDD505-2E9C-101B-9397-08002B2CF9AE}" pid="3" name="MSIP_Label_6788057b-dfc2-43d2-bb3c-7f4a783b3405_SetDate">
    <vt:lpwstr>2025-07-16T05:39:04Z</vt:lpwstr>
  </property>
  <property fmtid="{D5CDD505-2E9C-101B-9397-08002B2CF9AE}" pid="4" name="MSIP_Label_6788057b-dfc2-43d2-bb3c-7f4a783b3405_Method">
    <vt:lpwstr>Standard</vt:lpwstr>
  </property>
  <property fmtid="{D5CDD505-2E9C-101B-9397-08002B2CF9AE}" pid="5" name="MSIP_Label_6788057b-dfc2-43d2-bb3c-7f4a783b3405_Name">
    <vt:lpwstr>Confidential</vt:lpwstr>
  </property>
  <property fmtid="{D5CDD505-2E9C-101B-9397-08002B2CF9AE}" pid="6" name="MSIP_Label_6788057b-dfc2-43d2-bb3c-7f4a783b3405_SiteId">
    <vt:lpwstr>3b618463-9352-4fa4-a67c-112da2837c29</vt:lpwstr>
  </property>
  <property fmtid="{D5CDD505-2E9C-101B-9397-08002B2CF9AE}" pid="7" name="MSIP_Label_6788057b-dfc2-43d2-bb3c-7f4a783b3405_ActionId">
    <vt:lpwstr>ee1b3294-e334-4add-94ca-c0e2987d795f</vt:lpwstr>
  </property>
  <property fmtid="{D5CDD505-2E9C-101B-9397-08002B2CF9AE}" pid="8" name="MSIP_Label_6788057b-dfc2-43d2-bb3c-7f4a783b3405_ContentBits">
    <vt:lpwstr>0</vt:lpwstr>
  </property>
  <property fmtid="{D5CDD505-2E9C-101B-9397-08002B2CF9AE}" pid="9" name="MSIP_Label_6788057b-dfc2-43d2-bb3c-7f4a783b3405_Tag">
    <vt:lpwstr>10, 3, 0, 1</vt:lpwstr>
  </property>
</Properties>
</file>